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80" windowHeight="6390" activeTab="2"/>
  </bookViews>
  <sheets>
    <sheet name="BS" sheetId="1" r:id="rId1"/>
    <sheet name="IS" sheetId="2" r:id="rId2"/>
    <sheet name="Equity" sheetId="3" r:id="rId3"/>
    <sheet name="CFS" sheetId="4" r:id="rId4"/>
  </sheets>
  <definedNames>
    <definedName name="_xlnm.Print_Area" localSheetId="0">'BS'!$A$1:$G$64</definedName>
    <definedName name="_xlnm.Print_Area" localSheetId="3">'CFS'!$A$1:$F$65</definedName>
    <definedName name="_xlnm.Print_Area" localSheetId="2">'Equity'!$A$1:$M$37</definedName>
    <definedName name="_xlnm.Print_Area" localSheetId="1">'IS'!$A$1:$I$60</definedName>
    <definedName name="_xlnm.Print_Titles" localSheetId="0">'BS'!$1:$5</definedName>
  </definedNames>
  <calcPr fullCalcOnLoad="1"/>
</workbook>
</file>

<file path=xl/sharedStrings.xml><?xml version="1.0" encoding="utf-8"?>
<sst xmlns="http://schemas.openxmlformats.org/spreadsheetml/2006/main" count="177" uniqueCount="148">
  <si>
    <t>RM</t>
  </si>
  <si>
    <t>Inventories</t>
  </si>
  <si>
    <t>Cash and bank balances</t>
  </si>
  <si>
    <t>CASH FLOW FROM OPERATING ACTIVITIES</t>
  </si>
  <si>
    <t>CASH FLOW FROM INVESTING ACTIVITIES</t>
  </si>
  <si>
    <t>Cash and cash equivalents comprise of:</t>
  </si>
  <si>
    <t>Share</t>
  </si>
  <si>
    <t>Capital</t>
  </si>
  <si>
    <t>Total</t>
  </si>
  <si>
    <t>Issuance of shares</t>
  </si>
  <si>
    <t>Retained</t>
  </si>
  <si>
    <t>Net profit for period</t>
  </si>
  <si>
    <t>Adjustment for:-</t>
  </si>
  <si>
    <t>Amortisation of development costs</t>
  </si>
  <si>
    <t>Depreciation</t>
  </si>
  <si>
    <t>Development costs incurred</t>
  </si>
  <si>
    <t>Tax paid</t>
  </si>
  <si>
    <t>CASH FLOW FROM FINANCING ACTIVITIES</t>
  </si>
  <si>
    <t>Investment</t>
  </si>
  <si>
    <t>YGL CONVERGENCE BERHAD (649013-W)</t>
  </si>
  <si>
    <t>Trade Receivables</t>
  </si>
  <si>
    <t>Other Receivables</t>
  </si>
  <si>
    <t>Share Capital</t>
  </si>
  <si>
    <t>Profit before taxation</t>
  </si>
  <si>
    <t>Operating profit before working capital changes</t>
  </si>
  <si>
    <t>NET CHANGE IN CASH AND BANK BALANCES</t>
  </si>
  <si>
    <t>NET CASH (FOR)/FROM OPERATING ACTIVITIES</t>
  </si>
  <si>
    <t>NET CASH (FOR)/FROM INVESTING ACTIVITIES</t>
  </si>
  <si>
    <t>NOTES TO CASH FLOW STATEMENT</t>
  </si>
  <si>
    <t>Deferred Tax Assets</t>
  </si>
  <si>
    <t>Share Premium</t>
  </si>
  <si>
    <t>Premium</t>
  </si>
  <si>
    <t>Fixed Deposit</t>
  </si>
  <si>
    <t>Hire Purchase Creditor</t>
  </si>
  <si>
    <t>Deposits &amp; Prepayment</t>
  </si>
  <si>
    <t>Interim Dividend</t>
  </si>
  <si>
    <t>Individual Quarter</t>
  </si>
  <si>
    <t>Cumulative Quarter</t>
  </si>
  <si>
    <t>3 months ended</t>
  </si>
  <si>
    <t>Note</t>
  </si>
  <si>
    <t>Revenue</t>
  </si>
  <si>
    <t>Cost of Sales</t>
  </si>
  <si>
    <t>Gross Profit</t>
  </si>
  <si>
    <t>Other Operating Income</t>
  </si>
  <si>
    <t>Selling and Distribution Costs</t>
  </si>
  <si>
    <t>Administrative Expenses</t>
  </si>
  <si>
    <t>Other Operating Expenses</t>
  </si>
  <si>
    <t>Finance Costs</t>
  </si>
  <si>
    <t>Profit Before Tax</t>
  </si>
  <si>
    <t>Income Tax Expense</t>
  </si>
  <si>
    <t>Profit for the period</t>
  </si>
  <si>
    <t>Attributable to:</t>
  </si>
  <si>
    <t>(Unaudited)</t>
  </si>
  <si>
    <t>(Audited)</t>
  </si>
  <si>
    <t>CONDENSED CONSOLIDATED INCOME STATEMENTS (UNAUDITED)</t>
  </si>
  <si>
    <t>CONDENSED CONSOLIDATED BALANCE SHEET (UNAUDITED)</t>
  </si>
  <si>
    <t>Non-Current Assets</t>
  </si>
  <si>
    <t>Current Assets</t>
  </si>
  <si>
    <t>CONDENSED CONSOLIDATED STATEMENT OF CHANGES IN EQUITY (UNAUDITED)</t>
  </si>
  <si>
    <t>CONDENSED CONSOLIDATED CASH FLOW STATEMENT (UNAUDITED)</t>
  </si>
  <si>
    <t xml:space="preserve">The condensed consolidated cash flow statement should be read in conjunction with the audited </t>
  </si>
  <si>
    <t>Bank Borrowings</t>
  </si>
  <si>
    <t>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</si>
  <si>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</si>
  <si>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</si>
  <si>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</si>
  <si>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</si>
  <si>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</si>
  <si>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Current Liabilities</t>
  </si>
  <si>
    <t>Total Equity and Liabilities</t>
  </si>
  <si>
    <t>Equity Holders of the Parent</t>
  </si>
  <si>
    <t>Minority Interest</t>
  </si>
  <si>
    <t>Tax Recoverable</t>
  </si>
  <si>
    <t>Retained Earnings</t>
  </si>
  <si>
    <t>attributable to equity holders</t>
  </si>
  <si>
    <t>Discount on acquisition</t>
  </si>
  <si>
    <t>of the parent (sen)</t>
  </si>
  <si>
    <t>Earnings</t>
  </si>
  <si>
    <t>Non Current Liabilities</t>
  </si>
  <si>
    <t>Total Non Current Liabilities</t>
  </si>
  <si>
    <t>Purchase of property, plant and equipment</t>
  </si>
  <si>
    <t>Basic earnings per share</t>
  </si>
  <si>
    <t>explanatory notes attached to this interim financial report.</t>
  </si>
  <si>
    <t>notes attached to this interim financial report.</t>
  </si>
  <si>
    <t>Pre-Acquisition Profit</t>
  </si>
  <si>
    <t>Equity Attributable to shareholders</t>
  </si>
  <si>
    <t>of the parent</t>
  </si>
  <si>
    <t xml:space="preserve">Net assets per share attributable to </t>
  </si>
  <si>
    <t>ordinary equity holders of the parent (sen)</t>
  </si>
  <si>
    <t>At 1 January 2006</t>
  </si>
  <si>
    <t>Discount On Acquisition</t>
  </si>
  <si>
    <t>Increase/(Decrease) in payables</t>
  </si>
  <si>
    <t>Investment in subsidiaries</t>
  </si>
  <si>
    <t>Repayment of Hire Purchase</t>
  </si>
  <si>
    <t>The condensed consolidated balance sheet should be read in conjunction with the audited</t>
  </si>
  <si>
    <t>Profit After Tax</t>
  </si>
  <si>
    <t>The condensed consolidated statement of changes in equity should be read in conjunction with the audited</t>
  </si>
  <si>
    <t>attached to this interim report</t>
  </si>
  <si>
    <t>Proceeds from Public Share Issue</t>
  </si>
  <si>
    <t>Listing Expenses</t>
  </si>
  <si>
    <t>(Increase)/Decrease in inventories</t>
  </si>
  <si>
    <t>(Increase)/Decrease in receivables</t>
  </si>
  <si>
    <t>report.</t>
  </si>
  <si>
    <t>Revaluation Reserve</t>
  </si>
  <si>
    <t>Revaluation</t>
  </si>
  <si>
    <t>Reserve</t>
  </si>
  <si>
    <t>Foreign Exchange Gain</t>
  </si>
  <si>
    <t>Decrease in provision for bad debts</t>
  </si>
  <si>
    <t>Interest Expense</t>
  </si>
  <si>
    <t>Interest Income</t>
  </si>
  <si>
    <t>Cash generated from operations</t>
  </si>
  <si>
    <t>Interest paid</t>
  </si>
  <si>
    <t>Interest received</t>
  </si>
  <si>
    <t>Dividend Paid</t>
  </si>
  <si>
    <t xml:space="preserve">This condensed consolidated income statement should be read in conjunction with the audited financial statements for </t>
  </si>
  <si>
    <t>31 December 2006</t>
  </si>
  <si>
    <t>Share issue and listing expenses</t>
  </si>
  <si>
    <t>At 31 December 2006</t>
  </si>
  <si>
    <t>Loss on disposal of fixed asset</t>
  </si>
  <si>
    <t>Hire purchase liability</t>
  </si>
  <si>
    <t>the financial year ended 31 December 2006 and the accompanying explanatory notes attached to this interim financial</t>
  </si>
  <si>
    <t>Intangible Assets (R&amp;D, Goodwill)</t>
  </si>
  <si>
    <t>Deferred tax liabilities</t>
  </si>
  <si>
    <t>Trade &amp; Other Payables</t>
  </si>
  <si>
    <t>Current Tax Liabilities</t>
  </si>
  <si>
    <t>financial statements for the financial year ended 31 December 2006 and the accompanying</t>
  </si>
  <si>
    <t>At 1 January 2007</t>
  </si>
  <si>
    <t>Exchange translation reserve</t>
  </si>
  <si>
    <t>Acquisition of subsidiaries</t>
  </si>
  <si>
    <t xml:space="preserve">Minority </t>
  </si>
  <si>
    <t>Interests</t>
  </si>
  <si>
    <t>financial statements for the financial year ended 31 December 2006 and the accompanying explanatory notes</t>
  </si>
  <si>
    <t>financial statements for the financial year ended 31 December 2006 and the accompanying explanatory</t>
  </si>
  <si>
    <t xml:space="preserve">CASH AND BANK BALANCES AT 1 JANUARY </t>
  </si>
  <si>
    <t xml:space="preserve">CASH AND BANK BALANCES AT 31 MARCH </t>
  </si>
  <si>
    <t>FOR THE SECOND QUARTER ENDED 30 JUNE 2007</t>
  </si>
  <si>
    <t>30 June</t>
  </si>
  <si>
    <t>6 months ended</t>
  </si>
  <si>
    <t xml:space="preserve">The post acquisition profit attributable to Ygl Convergence (China) Limited for three months has been incorporated in this </t>
  </si>
  <si>
    <t xml:space="preserve">condensed consolidated income statement for this quarter. </t>
  </si>
  <si>
    <t>AS AT 30 JUNE 2007</t>
  </si>
  <si>
    <t>30 June 2007</t>
  </si>
  <si>
    <t xml:space="preserve">The condensed consolidated balance sheet for this quarter has incorporated the financial </t>
  </si>
  <si>
    <t xml:space="preserve">position of Ygl Convergence (China) Limited. </t>
  </si>
  <si>
    <t>At 30 June 2007</t>
  </si>
  <si>
    <t>FOR THE FIRST QUARTER ENDED 30 JUNE 2007</t>
  </si>
  <si>
    <t>6 MONTHS ENDED 30 JUNE</t>
  </si>
  <si>
    <t>Acquisition of subsidiary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</si>
</sst>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_(* #,##0.00_);_(* \(#,##0.00\);_(* \-??_);_(@_)"/>
    <numFmt numFmtId="187" formatCode="_(* #,##0_);_(* \(#,##0\);_(* \-??_);_(@_)"/>
    <numFmt numFmtId="188" formatCode="mm/yy"/>
    <numFmt numFmtId="189" formatCode="d/mmm/yy"/>
    <numFmt numFmtId="190" formatCode="#,##0\ _$;\-#,##0\ _$"/>
    <numFmt numFmtId="191" formatCode="_(* #,##0_);_(* \(#,##0\);_(* &quot;-&quot;??_);_(@_)"/>
    <numFmt numFmtId="192" formatCode="_(* #,##0.0_);_(* \(#,##0.0\);_(* \-??_);_(@_)"/>
    <numFmt numFmtId="193" formatCode="[$-C09]dddd\,\ d\ mmmm\ yyyy"/>
    <numFmt numFmtId="194" formatCode="m/d"/>
    <numFmt numFmtId="195" formatCode="_(* #,##0.000_);_(* \(#,##0.000\);_(* \-??_);_(@_)"/>
    <numFmt numFmtId="196" formatCode="_(* #,##0.0000_);_(* \(#,##0.0000\);_(* \-??_);_(@_)"/>
    <numFmt numFmtId="197" formatCode="0.00_);\(0.00\)"/>
    <numFmt numFmtId="198" formatCode="0_);\(0\)"/>
  </numFmts>
  <fonts count="8">
    <font>
      <sz val="10"/>
      <name val="Arial"/>
      <family val="0"/>
    </font>
    <font>
      <sz val="11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20" applyFont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87" fontId="3" fillId="0" borderId="0" xfId="15" applyNumberFormat="1" applyFont="1" applyFill="1" applyBorder="1" applyAlignment="1" applyProtection="1">
      <alignment/>
      <protection/>
    </xf>
    <xf numFmtId="187" fontId="3" fillId="0" borderId="0" xfId="15" applyNumberFormat="1" applyFont="1" applyFill="1" applyBorder="1" applyAlignment="1" applyProtection="1">
      <alignment horizontal="center"/>
      <protection/>
    </xf>
    <xf numFmtId="187" fontId="3" fillId="0" borderId="1" xfId="15" applyNumberFormat="1" applyFont="1" applyFill="1" applyBorder="1" applyAlignment="1" applyProtection="1">
      <alignment/>
      <protection/>
    </xf>
    <xf numFmtId="187" fontId="3" fillId="0" borderId="1" xfId="15" applyNumberFormat="1" applyFont="1" applyFill="1" applyBorder="1" applyAlignment="1" applyProtection="1">
      <alignment horizontal="center"/>
      <protection/>
    </xf>
    <xf numFmtId="187" fontId="3" fillId="0" borderId="2" xfId="15" applyNumberFormat="1" applyFont="1" applyFill="1" applyBorder="1" applyAlignment="1" applyProtection="1">
      <alignment/>
      <protection/>
    </xf>
    <xf numFmtId="0" fontId="3" fillId="0" borderId="0" xfId="20" applyFont="1" applyAlignment="1">
      <alignment horizontal="center"/>
      <protection/>
    </xf>
    <xf numFmtId="186" fontId="3" fillId="0" borderId="0" xfId="15" applyFont="1" applyAlignment="1">
      <alignment horizontal="center"/>
    </xf>
    <xf numFmtId="187" fontId="3" fillId="0" borderId="0" xfId="17" applyNumberFormat="1" applyFont="1" applyFill="1" applyBorder="1" applyAlignment="1" applyProtection="1">
      <alignment/>
      <protection/>
    </xf>
    <xf numFmtId="186" fontId="3" fillId="0" borderId="0" xfId="15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justify" wrapText="1"/>
    </xf>
    <xf numFmtId="0" fontId="2" fillId="0" borderId="0" xfId="20" applyFont="1" applyFill="1" applyBorder="1" applyAlignment="1">
      <alignment horizontal="left"/>
      <protection/>
    </xf>
    <xf numFmtId="187" fontId="2" fillId="0" borderId="0" xfId="17" applyNumberFormat="1" applyFont="1" applyFill="1" applyBorder="1" applyAlignment="1">
      <alignment horizontal="left"/>
    </xf>
    <xf numFmtId="0" fontId="3" fillId="0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Alignment="1">
      <alignment horizontal="center"/>
      <protection/>
    </xf>
    <xf numFmtId="187" fontId="3" fillId="0" borderId="0" xfId="17" applyNumberFormat="1" applyFont="1" applyFill="1" applyAlignment="1">
      <alignment/>
    </xf>
    <xf numFmtId="0" fontId="2" fillId="0" borderId="0" xfId="20" applyFont="1" applyFill="1">
      <alignment/>
      <protection/>
    </xf>
    <xf numFmtId="187" fontId="2" fillId="0" borderId="0" xfId="17" applyNumberFormat="1" applyFont="1" applyFill="1" applyAlignment="1">
      <alignment horizontal="center"/>
    </xf>
    <xf numFmtId="0" fontId="2" fillId="0" borderId="3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187" fontId="2" fillId="0" borderId="3" xfId="17" applyNumberFormat="1" applyFont="1" applyFill="1" applyBorder="1" applyAlignment="1">
      <alignment horizontal="center"/>
    </xf>
    <xf numFmtId="0" fontId="3" fillId="0" borderId="0" xfId="20" applyFont="1" applyFill="1" applyAlignment="1">
      <alignment horizontal="center"/>
      <protection/>
    </xf>
    <xf numFmtId="187" fontId="3" fillId="0" borderId="0" xfId="17" applyNumberFormat="1" applyFont="1" applyFill="1" applyAlignment="1">
      <alignment horizontal="center"/>
    </xf>
    <xf numFmtId="190" fontId="3" fillId="0" borderId="0" xfId="20" applyNumberFormat="1" applyFont="1" applyFill="1" applyBorder="1">
      <alignment/>
      <protection/>
    </xf>
    <xf numFmtId="190" fontId="3" fillId="0" borderId="0" xfId="20" applyNumberFormat="1" applyFont="1" applyFill="1">
      <alignment/>
      <protection/>
    </xf>
    <xf numFmtId="187" fontId="3" fillId="0" borderId="0" xfId="20" applyNumberFormat="1" applyFont="1" applyFill="1" applyBorder="1">
      <alignment/>
      <protection/>
    </xf>
    <xf numFmtId="187" fontId="3" fillId="0" borderId="0" xfId="20" applyNumberFormat="1" applyFont="1" applyFill="1">
      <alignment/>
      <protection/>
    </xf>
    <xf numFmtId="187" fontId="3" fillId="0" borderId="0" xfId="1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7" fontId="3" fillId="0" borderId="5" xfId="15" applyNumberFormat="1" applyFont="1" applyFill="1" applyBorder="1" applyAlignment="1" applyProtection="1">
      <alignment/>
      <protection/>
    </xf>
    <xf numFmtId="187" fontId="3" fillId="0" borderId="0" xfId="15" applyNumberFormat="1" applyFont="1" applyFill="1" applyBorder="1" applyAlignment="1">
      <alignment/>
    </xf>
    <xf numFmtId="187" fontId="3" fillId="0" borderId="6" xfId="0" applyNumberFormat="1" applyFont="1" applyFill="1" applyBorder="1" applyAlignment="1">
      <alignment/>
    </xf>
    <xf numFmtId="187" fontId="3" fillId="0" borderId="7" xfId="15" applyNumberFormat="1" applyFont="1" applyFill="1" applyBorder="1" applyAlignment="1" applyProtection="1">
      <alignment/>
      <protection/>
    </xf>
    <xf numFmtId="187" fontId="3" fillId="0" borderId="7" xfId="0" applyNumberFormat="1" applyFont="1" applyFill="1" applyBorder="1" applyAlignment="1">
      <alignment/>
    </xf>
    <xf numFmtId="0" fontId="2" fillId="0" borderId="0" xfId="20" applyFont="1" applyFill="1" applyAlignment="1">
      <alignment horizontal="left"/>
      <protection/>
    </xf>
    <xf numFmtId="0" fontId="4" fillId="0" borderId="0" xfId="20" applyFont="1" applyFill="1">
      <alignment/>
      <protection/>
    </xf>
    <xf numFmtId="49" fontId="2" fillId="0" borderId="0" xfId="20" applyNumberFormat="1" applyFont="1" applyFill="1" applyAlignment="1">
      <alignment/>
      <protection/>
    </xf>
    <xf numFmtId="187" fontId="3" fillId="0" borderId="0" xfId="17" applyNumberFormat="1" applyFont="1" applyFill="1" applyBorder="1" applyAlignment="1" applyProtection="1">
      <alignment horizontal="center"/>
      <protection/>
    </xf>
    <xf numFmtId="187" fontId="3" fillId="0" borderId="3" xfId="17" applyNumberFormat="1" applyFont="1" applyFill="1" applyBorder="1" applyAlignment="1" applyProtection="1">
      <alignment/>
      <protection/>
    </xf>
    <xf numFmtId="187" fontId="3" fillId="0" borderId="3" xfId="17" applyNumberFormat="1" applyFont="1" applyFill="1" applyBorder="1" applyAlignment="1" applyProtection="1">
      <alignment horizontal="center"/>
      <protection/>
    </xf>
    <xf numFmtId="191" fontId="3" fillId="0" borderId="0" xfId="15" applyNumberFormat="1" applyFont="1" applyFill="1" applyBorder="1" applyAlignment="1" applyProtection="1">
      <alignment/>
      <protection/>
    </xf>
    <xf numFmtId="187" fontId="3" fillId="0" borderId="8" xfId="17" applyNumberFormat="1" applyFont="1" applyFill="1" applyBorder="1" applyAlignment="1" applyProtection="1">
      <alignment/>
      <protection/>
    </xf>
    <xf numFmtId="187" fontId="3" fillId="0" borderId="8" xfId="17" applyNumberFormat="1" applyFont="1" applyFill="1" applyBorder="1" applyAlignment="1" applyProtection="1">
      <alignment horizontal="center"/>
      <protection/>
    </xf>
    <xf numFmtId="187" fontId="3" fillId="0" borderId="9" xfId="15" applyNumberFormat="1" applyFont="1" applyFill="1" applyBorder="1" applyAlignment="1" applyProtection="1">
      <alignment/>
      <protection/>
    </xf>
    <xf numFmtId="187" fontId="3" fillId="0" borderId="0" xfId="0" applyNumberFormat="1" applyFont="1" applyFill="1" applyBorder="1" applyAlignment="1">
      <alignment/>
    </xf>
    <xf numFmtId="0" fontId="2" fillId="0" borderId="10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right"/>
      <protection/>
    </xf>
    <xf numFmtId="1" fontId="2" fillId="0" borderId="3" xfId="20" applyNumberFormat="1" applyFont="1" applyFill="1" applyBorder="1" applyAlignment="1" quotePrefix="1">
      <alignment horizontal="center"/>
      <protection/>
    </xf>
    <xf numFmtId="1" fontId="2" fillId="0" borderId="0" xfId="20" applyNumberFormat="1" applyFont="1" applyFill="1">
      <alignment/>
      <protection/>
    </xf>
    <xf numFmtId="1" fontId="2" fillId="0" borderId="3" xfId="20" applyNumberFormat="1" applyFont="1" applyFill="1" applyBorder="1" applyAlignment="1">
      <alignment horizontal="center"/>
      <protection/>
    </xf>
    <xf numFmtId="189" fontId="5" fillId="0" borderId="0" xfId="21" applyNumberFormat="1" applyFont="1" applyFill="1" applyAlignment="1">
      <alignment horizontal="center"/>
      <protection/>
    </xf>
    <xf numFmtId="187" fontId="2" fillId="0" borderId="0" xfId="17" applyNumberFormat="1" applyFont="1" applyFill="1" applyBorder="1" applyAlignment="1" applyProtection="1">
      <alignment horizontal="center"/>
      <protection/>
    </xf>
    <xf numFmtId="187" fontId="2" fillId="0" borderId="0" xfId="17" applyNumberFormat="1" applyFont="1" applyFill="1" applyBorder="1" applyAlignment="1" applyProtection="1">
      <alignment/>
      <protection/>
    </xf>
    <xf numFmtId="4" fontId="3" fillId="0" borderId="0" xfId="17" applyNumberFormat="1" applyFont="1" applyFill="1" applyBorder="1" applyAlignment="1" applyProtection="1">
      <alignment horizontal="right"/>
      <protection/>
    </xf>
    <xf numFmtId="15" fontId="2" fillId="0" borderId="0" xfId="0" applyNumberFormat="1" applyFont="1" applyAlignment="1" quotePrefix="1">
      <alignment horizontal="center"/>
    </xf>
    <xf numFmtId="37" fontId="3" fillId="0" borderId="9" xfId="0" applyNumberFormat="1" applyFont="1" applyFill="1" applyBorder="1" applyAlignment="1">
      <alignment horizontal="right"/>
    </xf>
    <xf numFmtId="0" fontId="3" fillId="0" borderId="0" xfId="20" applyFont="1" applyAlignment="1">
      <alignment horizontal="justify"/>
      <protection/>
    </xf>
    <xf numFmtId="0" fontId="3" fillId="0" borderId="0" xfId="20" applyFont="1" applyAlignment="1">
      <alignment/>
      <protection/>
    </xf>
    <xf numFmtId="189" fontId="3" fillId="0" borderId="0" xfId="21" applyNumberFormat="1" applyFont="1" applyFill="1" applyAlignment="1">
      <alignment horizontal="center"/>
      <protection/>
    </xf>
    <xf numFmtId="189" fontId="3" fillId="0" borderId="0" xfId="21" applyNumberFormat="1" applyFont="1" applyFill="1" applyAlignment="1">
      <alignment horizontal="left"/>
      <protection/>
    </xf>
    <xf numFmtId="0" fontId="3" fillId="0" borderId="0" xfId="0" applyFont="1" applyAlignment="1">
      <alignment horizontal="justify"/>
    </xf>
    <xf numFmtId="0" fontId="3" fillId="0" borderId="0" xfId="20" applyFont="1" applyAlignment="1">
      <alignment horizontal="left"/>
      <protection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187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/>
    </xf>
    <xf numFmtId="187" fontId="3" fillId="0" borderId="11" xfId="15" applyNumberFormat="1" applyFont="1" applyFill="1" applyBorder="1" applyAlignment="1" applyProtection="1">
      <alignment/>
      <protection/>
    </xf>
    <xf numFmtId="187" fontId="3" fillId="0" borderId="11" xfId="15" applyNumberFormat="1" applyFont="1" applyFill="1" applyBorder="1" applyAlignment="1" applyProtection="1">
      <alignment horizontal="center"/>
      <protection/>
    </xf>
    <xf numFmtId="4" fontId="3" fillId="0" borderId="0" xfId="15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187" fontId="3" fillId="0" borderId="5" xfId="17" applyNumberFormat="1" applyFont="1" applyFill="1" applyBorder="1" applyAlignment="1">
      <alignment/>
    </xf>
    <xf numFmtId="196" fontId="3" fillId="0" borderId="0" xfId="20" applyNumberFormat="1" applyFont="1" applyFill="1">
      <alignment/>
      <protection/>
    </xf>
    <xf numFmtId="4" fontId="3" fillId="0" borderId="0" xfId="17" applyNumberFormat="1" applyFont="1" applyFill="1" applyBorder="1" applyAlignment="1" applyProtection="1">
      <alignment/>
      <protection/>
    </xf>
    <xf numFmtId="187" fontId="7" fillId="0" borderId="0" xfId="17" applyNumberFormat="1" applyFont="1" applyFill="1" applyBorder="1" applyAlignment="1" applyProtection="1">
      <alignment/>
      <protection/>
    </xf>
    <xf numFmtId="186" fontId="7" fillId="0" borderId="0" xfId="15" applyNumberFormat="1" applyFont="1" applyFill="1" applyBorder="1" applyAlignment="1" applyProtection="1">
      <alignment/>
      <protection/>
    </xf>
    <xf numFmtId="3" fontId="3" fillId="0" borderId="0" xfId="20" applyNumberFormat="1" applyFont="1" applyFill="1">
      <alignment/>
      <protection/>
    </xf>
    <xf numFmtId="3" fontId="3" fillId="0" borderId="5" xfId="20" applyNumberFormat="1" applyFont="1" applyFill="1" applyBorder="1">
      <alignment/>
      <protection/>
    </xf>
    <xf numFmtId="187" fontId="3" fillId="0" borderId="9" xfId="15" applyNumberFormat="1" applyFont="1" applyFill="1" applyBorder="1" applyAlignment="1" applyProtection="1">
      <alignment horizontal="center"/>
      <protection/>
    </xf>
    <xf numFmtId="187" fontId="3" fillId="0" borderId="0" xfId="0" applyNumberFormat="1" applyFont="1" applyFill="1" applyAlignment="1">
      <alignment/>
    </xf>
    <xf numFmtId="0" fontId="3" fillId="0" borderId="0" xfId="17" applyNumberFormat="1" applyFont="1" applyFill="1" applyBorder="1" applyAlignment="1" applyProtection="1">
      <alignment horizontal="left"/>
      <protection/>
    </xf>
    <xf numFmtId="187" fontId="2" fillId="0" borderId="10" xfId="17" applyNumberFormat="1" applyFont="1" applyFill="1" applyBorder="1" applyAlignment="1" applyProtection="1">
      <alignment/>
      <protection/>
    </xf>
    <xf numFmtId="187" fontId="2" fillId="0" borderId="10" xfId="17" applyNumberFormat="1" applyFont="1" applyFill="1" applyBorder="1" applyAlignment="1" applyProtection="1">
      <alignment horizontal="center"/>
      <protection/>
    </xf>
    <xf numFmtId="187" fontId="2" fillId="0" borderId="9" xfId="17" applyNumberFormat="1" applyFont="1" applyFill="1" applyBorder="1" applyAlignment="1" applyProtection="1">
      <alignment horizontal="center"/>
      <protection/>
    </xf>
    <xf numFmtId="196" fontId="3" fillId="0" borderId="5" xfId="20" applyNumberFormat="1" applyFont="1" applyFill="1" applyBorder="1">
      <alignment/>
      <protection/>
    </xf>
    <xf numFmtId="3" fontId="3" fillId="0" borderId="0" xfId="20" applyNumberFormat="1" applyFont="1" applyFill="1" applyAlignment="1">
      <alignment horizontal="right"/>
      <protection/>
    </xf>
    <xf numFmtId="3" fontId="3" fillId="0" borderId="0" xfId="20" applyNumberFormat="1" applyFont="1" applyFill="1" applyBorder="1" applyAlignment="1">
      <alignment horizontal="right"/>
      <protection/>
    </xf>
    <xf numFmtId="3" fontId="3" fillId="0" borderId="10" xfId="20" applyNumberFormat="1" applyFont="1" applyFill="1" applyBorder="1" applyAlignment="1">
      <alignment horizontal="right"/>
      <protection/>
    </xf>
    <xf numFmtId="3" fontId="3" fillId="0" borderId="8" xfId="20" applyNumberFormat="1" applyFont="1" applyFill="1" applyBorder="1">
      <alignment/>
      <protection/>
    </xf>
    <xf numFmtId="187" fontId="3" fillId="0" borderId="5" xfId="15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187" fontId="3" fillId="0" borderId="4" xfId="15" applyNumberFormat="1" applyFont="1" applyFill="1" applyBorder="1" applyAlignment="1" applyProtection="1">
      <alignment/>
      <protection/>
    </xf>
    <xf numFmtId="186" fontId="3" fillId="0" borderId="0" xfId="15" applyFont="1" applyFill="1" applyAlignment="1">
      <alignment horizontal="right"/>
    </xf>
    <xf numFmtId="0" fontId="2" fillId="0" borderId="0" xfId="20" applyFont="1" applyFill="1" applyBorder="1" applyAlignment="1">
      <alignment horizontal="center"/>
      <protection/>
    </xf>
    <xf numFmtId="196" fontId="3" fillId="0" borderId="0" xfId="20" applyNumberFormat="1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190" fontId="3" fillId="0" borderId="4" xfId="20" applyNumberFormat="1" applyFont="1" applyFill="1" applyBorder="1">
      <alignment/>
      <protection/>
    </xf>
    <xf numFmtId="187" fontId="3" fillId="0" borderId="4" xfId="20" applyNumberFormat="1" applyFont="1" applyFill="1" applyBorder="1">
      <alignment/>
      <protection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3" fillId="0" borderId="0" xfId="15" applyNumberFormat="1" applyFont="1" applyFill="1" applyAlignment="1">
      <alignment horizontal="right"/>
    </xf>
    <xf numFmtId="37" fontId="3" fillId="0" borderId="0" xfId="15" applyNumberFormat="1" applyFont="1" applyFill="1" applyAlignment="1">
      <alignment horizontal="right"/>
    </xf>
    <xf numFmtId="187" fontId="3" fillId="0" borderId="0" xfId="15" applyNumberFormat="1" applyFont="1" applyFill="1" applyBorder="1" applyAlignment="1" applyProtection="1" quotePrefix="1">
      <alignment horizontal="right"/>
      <protection/>
    </xf>
    <xf numFmtId="191" fontId="3" fillId="0" borderId="0" xfId="20" applyNumberFormat="1" applyFont="1" applyFill="1">
      <alignment/>
      <protection/>
    </xf>
    <xf numFmtId="0" fontId="3" fillId="0" borderId="4" xfId="20" applyFont="1" applyFill="1" applyBorder="1">
      <alignment/>
      <protection/>
    </xf>
    <xf numFmtId="187" fontId="3" fillId="0" borderId="0" xfId="20" applyNumberFormat="1" applyFont="1" applyFill="1" applyAlignment="1">
      <alignment horizontal="right"/>
      <protection/>
    </xf>
    <xf numFmtId="37" fontId="3" fillId="0" borderId="0" xfId="20" applyNumberFormat="1" applyFont="1" applyFill="1">
      <alignment/>
      <protection/>
    </xf>
    <xf numFmtId="37" fontId="3" fillId="0" borderId="8" xfId="20" applyNumberFormat="1" applyFont="1" applyFill="1" applyBorder="1">
      <alignment/>
      <protection/>
    </xf>
    <xf numFmtId="16" fontId="2" fillId="0" borderId="0" xfId="20" applyNumberFormat="1" applyFont="1" applyFill="1" applyAlignment="1" quotePrefix="1">
      <alignment horizontal="center" wrapText="1"/>
      <protection/>
    </xf>
    <xf numFmtId="0" fontId="3" fillId="0" borderId="0" xfId="0" applyFont="1" applyFill="1" applyAlignment="1">
      <alignment horizontal="center" wrapText="1"/>
    </xf>
    <xf numFmtId="49" fontId="2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 wrapText="1"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Normal_GFS 3rd qtr(Sept - 2004)" xfId="20"/>
    <cellStyle name="Normal_Quarterly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80" zoomScaleNormal="80" workbookViewId="0" topLeftCell="A40">
      <selection activeCell="E44" sqref="E44"/>
    </sheetView>
  </sheetViews>
  <sheetFormatPr defaultColWidth="9.140625" defaultRowHeight="12.75"/>
  <cols>
    <col min="1" max="1" width="5.00390625" style="3" customWidth="1"/>
    <col min="2" max="2" width="30.7109375" style="3" customWidth="1"/>
    <col min="3" max="3" width="6.421875" style="10" customWidth="1"/>
    <col min="4" max="4" width="3.421875" style="10" customWidth="1"/>
    <col min="5" max="5" width="23.28125" style="3" customWidth="1"/>
    <col min="6" max="6" width="4.7109375" style="3" customWidth="1"/>
    <col min="7" max="7" width="21.421875" style="3" customWidth="1"/>
    <col min="8" max="8" width="26.8515625" style="3" customWidth="1"/>
    <col min="9" max="16384" width="0" style="3" hidden="1" customWidth="1"/>
  </cols>
  <sheetData>
    <row r="1" spans="1:7" ht="15.75">
      <c r="A1" s="1" t="s">
        <v>19</v>
      </c>
      <c r="B1" s="2"/>
      <c r="C1" s="2"/>
      <c r="D1" s="2"/>
      <c r="E1" s="2"/>
      <c r="F1" s="2"/>
      <c r="G1" s="2"/>
    </row>
    <row r="2" spans="1:7" ht="15.75">
      <c r="A2" s="4"/>
      <c r="B2" s="2"/>
      <c r="C2" s="2"/>
      <c r="D2" s="2"/>
      <c r="E2" s="2"/>
      <c r="F2" s="2"/>
      <c r="G2" s="2"/>
    </row>
    <row r="3" spans="1:7" ht="15.75">
      <c r="A3" s="2" t="s">
        <v>55</v>
      </c>
      <c r="B3" s="2"/>
      <c r="C3" s="2"/>
      <c r="D3" s="2"/>
      <c r="E3" s="2"/>
      <c r="F3" s="2"/>
      <c r="G3" s="2"/>
    </row>
    <row r="4" spans="1:7" ht="15.75">
      <c r="A4" s="2" t="s">
        <v>140</v>
      </c>
      <c r="B4" s="2"/>
      <c r="C4" s="2"/>
      <c r="D4" s="2"/>
      <c r="E4" s="2"/>
      <c r="F4" s="2"/>
      <c r="G4" s="2"/>
    </row>
    <row r="5" spans="1:7" ht="15" customHeight="1">
      <c r="A5" s="5"/>
      <c r="B5" s="6"/>
      <c r="C5" s="7"/>
      <c r="D5" s="7"/>
      <c r="E5" s="6"/>
      <c r="F5" s="6"/>
      <c r="G5" s="6"/>
    </row>
    <row r="6" spans="1:7" ht="15.75">
      <c r="A6" s="6"/>
      <c r="B6" s="6"/>
      <c r="C6" s="8" t="s">
        <v>39</v>
      </c>
      <c r="D6" s="7"/>
      <c r="E6" s="74" t="s">
        <v>141</v>
      </c>
      <c r="F6" s="7"/>
      <c r="G6" s="74" t="s">
        <v>115</v>
      </c>
    </row>
    <row r="7" spans="1:7" ht="15.75">
      <c r="A7" s="6"/>
      <c r="B7" s="6"/>
      <c r="C7" s="8"/>
      <c r="D7" s="7"/>
      <c r="E7" s="74" t="s">
        <v>52</v>
      </c>
      <c r="F7" s="7"/>
      <c r="G7" s="74" t="s">
        <v>53</v>
      </c>
    </row>
    <row r="8" spans="3:7" ht="14.25" customHeight="1">
      <c r="C8" s="9"/>
      <c r="E8" s="8" t="s">
        <v>0</v>
      </c>
      <c r="F8" s="11"/>
      <c r="G8" s="8" t="s">
        <v>0</v>
      </c>
    </row>
    <row r="9" spans="1:7" ht="14.25" customHeight="1">
      <c r="A9" s="6" t="s">
        <v>62</v>
      </c>
      <c r="C9" s="9"/>
      <c r="E9" s="8"/>
      <c r="F9" s="11"/>
      <c r="G9" s="8"/>
    </row>
    <row r="10" spans="3:7" ht="14.25" customHeight="1">
      <c r="C10" s="9"/>
      <c r="E10" s="8"/>
      <c r="F10" s="11"/>
      <c r="G10" s="8"/>
    </row>
    <row r="11" spans="1:7" ht="15.75" customHeight="1">
      <c r="A11" s="6" t="s">
        <v>56</v>
      </c>
      <c r="C11" s="9"/>
      <c r="E11" s="12"/>
      <c r="F11" s="12"/>
      <c r="G11" s="12"/>
    </row>
    <row r="12" spans="1:7" ht="15">
      <c r="A12" s="3" t="s">
        <v>63</v>
      </c>
      <c r="E12" s="12">
        <v>1999212</v>
      </c>
      <c r="F12" s="12"/>
      <c r="G12" s="13">
        <v>1324215</v>
      </c>
    </row>
    <row r="13" spans="1:7" ht="15">
      <c r="A13" s="3" t="s">
        <v>121</v>
      </c>
      <c r="E13" s="12">
        <v>3292371</v>
      </c>
      <c r="F13" s="12"/>
      <c r="G13" s="13">
        <v>2179133</v>
      </c>
    </row>
    <row r="14" spans="1:7" ht="15">
      <c r="A14" s="3" t="s">
        <v>29</v>
      </c>
      <c r="E14" s="12">
        <v>35328</v>
      </c>
      <c r="F14" s="12"/>
      <c r="G14" s="13">
        <v>33373</v>
      </c>
    </row>
    <row r="15" spans="5:7" ht="15">
      <c r="E15" s="62">
        <f>SUM(E12:E14)</f>
        <v>5326911</v>
      </c>
      <c r="F15" s="12"/>
      <c r="G15" s="62">
        <f>SUM(G12:G14)</f>
        <v>3536721</v>
      </c>
    </row>
    <row r="16" spans="1:7" ht="15.75">
      <c r="A16" s="6" t="s">
        <v>57</v>
      </c>
      <c r="E16" s="12"/>
      <c r="F16" s="12"/>
      <c r="G16" s="12"/>
    </row>
    <row r="17" spans="1:7" ht="15">
      <c r="A17" s="3" t="s">
        <v>1</v>
      </c>
      <c r="E17" s="12">
        <v>276422</v>
      </c>
      <c r="F17" s="12"/>
      <c r="G17" s="13">
        <v>196695</v>
      </c>
    </row>
    <row r="18" spans="1:7" ht="15">
      <c r="A18" s="3" t="s">
        <v>20</v>
      </c>
      <c r="E18" s="12">
        <v>3540182</v>
      </c>
      <c r="F18" s="12"/>
      <c r="G18" s="13">
        <v>3220464</v>
      </c>
    </row>
    <row r="19" spans="1:7" ht="15">
      <c r="A19" s="3" t="s">
        <v>34</v>
      </c>
      <c r="E19" s="12">
        <v>159085</v>
      </c>
      <c r="F19" s="12"/>
      <c r="G19" s="13">
        <v>932669</v>
      </c>
    </row>
    <row r="20" spans="1:7" ht="15">
      <c r="A20" s="3" t="s">
        <v>21</v>
      </c>
      <c r="E20" s="12">
        <v>2002612</v>
      </c>
      <c r="F20" s="12"/>
      <c r="G20" s="13">
        <v>943227</v>
      </c>
    </row>
    <row r="21" spans="1:7" ht="15">
      <c r="A21" s="3" t="s">
        <v>72</v>
      </c>
      <c r="E21" s="12">
        <v>232522</v>
      </c>
      <c r="F21" s="12"/>
      <c r="G21" s="13">
        <v>275012</v>
      </c>
    </row>
    <row r="22" spans="1:7" ht="15">
      <c r="A22" s="3" t="s">
        <v>32</v>
      </c>
      <c r="E22" s="12">
        <v>13947752</v>
      </c>
      <c r="F22" s="12"/>
      <c r="G22" s="13">
        <v>5416902</v>
      </c>
    </row>
    <row r="23" spans="1:7" ht="15">
      <c r="A23" s="3" t="s">
        <v>2</v>
      </c>
      <c r="E23" s="12">
        <v>649409</v>
      </c>
      <c r="F23" s="12"/>
      <c r="G23" s="13">
        <v>1173011</v>
      </c>
    </row>
    <row r="24" spans="5:7" ht="15">
      <c r="E24" s="14">
        <f>SUM(E17:E23)</f>
        <v>20807984</v>
      </c>
      <c r="F24" s="12"/>
      <c r="G24" s="14">
        <f>SUM(G17:G23)</f>
        <v>12157980</v>
      </c>
    </row>
    <row r="25" spans="5:7" ht="15">
      <c r="E25" s="12"/>
      <c r="F25" s="12"/>
      <c r="G25" s="12"/>
    </row>
    <row r="26" spans="1:7" ht="16.5" thickBot="1">
      <c r="A26" s="6" t="s">
        <v>64</v>
      </c>
      <c r="E26" s="88">
        <f>+E15+E24</f>
        <v>26134895</v>
      </c>
      <c r="F26" s="12"/>
      <c r="G26" s="88">
        <f>+G15+G24</f>
        <v>15694701</v>
      </c>
    </row>
    <row r="27" spans="5:7" ht="15">
      <c r="E27" s="12"/>
      <c r="F27" s="12"/>
      <c r="G27" s="12"/>
    </row>
    <row r="28" spans="1:7" ht="15.75">
      <c r="A28" s="6" t="s">
        <v>65</v>
      </c>
      <c r="E28" s="12"/>
      <c r="F28" s="12"/>
      <c r="G28" s="12"/>
    </row>
    <row r="29" spans="5:7" ht="15">
      <c r="E29" s="12"/>
      <c r="F29" s="12"/>
      <c r="G29" s="12"/>
    </row>
    <row r="30" spans="1:7" ht="15.75">
      <c r="A30" s="6" t="s">
        <v>66</v>
      </c>
      <c r="E30" s="12"/>
      <c r="F30" s="12"/>
      <c r="G30" s="12"/>
    </row>
    <row r="31" spans="5:7" ht="15">
      <c r="E31" s="12"/>
      <c r="F31" s="12"/>
      <c r="G31" s="13"/>
    </row>
    <row r="32" spans="1:7" ht="15">
      <c r="A32" s="3" t="s">
        <v>22</v>
      </c>
      <c r="E32" s="12">
        <v>7271700</v>
      </c>
      <c r="F32" s="12"/>
      <c r="G32" s="13">
        <v>6680000</v>
      </c>
    </row>
    <row r="33" spans="1:7" ht="15">
      <c r="A33" s="3" t="s">
        <v>30</v>
      </c>
      <c r="E33" s="12">
        <v>9649684</v>
      </c>
      <c r="F33" s="12"/>
      <c r="G33" s="13">
        <v>1727153</v>
      </c>
    </row>
    <row r="34" spans="1:7" ht="15">
      <c r="A34" s="3" t="s">
        <v>103</v>
      </c>
      <c r="E34" s="123">
        <v>-74533</v>
      </c>
      <c r="F34" s="12"/>
      <c r="G34" s="13">
        <v>24805</v>
      </c>
    </row>
    <row r="35" spans="1:7" ht="15">
      <c r="A35" s="3" t="s">
        <v>73</v>
      </c>
      <c r="E35" s="12">
        <v>5395058</v>
      </c>
      <c r="F35" s="12"/>
      <c r="G35" s="13">
        <v>4018386</v>
      </c>
    </row>
    <row r="36" spans="1:7" ht="15.75">
      <c r="A36" s="6" t="s">
        <v>85</v>
      </c>
      <c r="E36" s="48">
        <f>SUM(E32:E35)</f>
        <v>22241909</v>
      </c>
      <c r="F36" s="12"/>
      <c r="G36" s="110">
        <f>SUM(G32:G35)</f>
        <v>12450344</v>
      </c>
    </row>
    <row r="37" spans="1:7" ht="15.75">
      <c r="A37" s="6" t="s">
        <v>86</v>
      </c>
      <c r="E37" s="12"/>
      <c r="F37" s="12"/>
      <c r="G37" s="13"/>
    </row>
    <row r="38" spans="1:7" ht="15.75">
      <c r="A38" s="6"/>
      <c r="E38" s="12"/>
      <c r="F38" s="12"/>
      <c r="G38" s="13"/>
    </row>
    <row r="39" spans="1:7" ht="15">
      <c r="A39" s="3" t="s">
        <v>71</v>
      </c>
      <c r="E39" s="12">
        <v>299575</v>
      </c>
      <c r="F39" s="12"/>
      <c r="G39" s="13">
        <v>82718</v>
      </c>
    </row>
    <row r="40" spans="5:7" ht="15">
      <c r="E40" s="12"/>
      <c r="F40" s="12"/>
      <c r="G40" s="13"/>
    </row>
    <row r="41" spans="1:7" ht="16.5" thickBot="1">
      <c r="A41" s="6" t="s">
        <v>67</v>
      </c>
      <c r="E41" s="16">
        <f>SUM(E36:E40)</f>
        <v>22541484</v>
      </c>
      <c r="F41" s="12"/>
      <c r="G41" s="16">
        <f>SUM(G36:G40)</f>
        <v>12533062</v>
      </c>
    </row>
    <row r="42" spans="5:7" ht="15.75" thickTop="1">
      <c r="E42" s="12"/>
      <c r="F42" s="12"/>
      <c r="G42" s="13"/>
    </row>
    <row r="43" spans="1:7" ht="15.75">
      <c r="A43" s="6" t="s">
        <v>78</v>
      </c>
      <c r="E43" s="12"/>
      <c r="F43" s="12"/>
      <c r="G43" s="13"/>
    </row>
    <row r="44" spans="1:7" ht="15">
      <c r="A44" s="3" t="s">
        <v>75</v>
      </c>
      <c r="E44" s="12">
        <v>0</v>
      </c>
      <c r="F44" s="12"/>
      <c r="G44" s="13">
        <v>0</v>
      </c>
    </row>
    <row r="45" spans="1:7" ht="15">
      <c r="A45" s="3" t="s">
        <v>119</v>
      </c>
      <c r="E45" s="12">
        <v>235203</v>
      </c>
      <c r="F45" s="12"/>
      <c r="G45" s="13">
        <v>63651</v>
      </c>
    </row>
    <row r="46" spans="1:7" ht="15">
      <c r="A46" s="3" t="s">
        <v>122</v>
      </c>
      <c r="E46" s="12">
        <v>1646</v>
      </c>
      <c r="F46" s="12"/>
      <c r="G46" s="13">
        <v>1661</v>
      </c>
    </row>
    <row r="47" spans="5:7" ht="15">
      <c r="E47" s="12"/>
      <c r="F47" s="12"/>
      <c r="G47" s="13"/>
    </row>
    <row r="48" spans="1:7" ht="15.75">
      <c r="A48" s="6" t="s">
        <v>79</v>
      </c>
      <c r="E48" s="62">
        <f>SUM(E44:E47)</f>
        <v>236849</v>
      </c>
      <c r="F48" s="12"/>
      <c r="G48" s="99">
        <f>SUM(G44:G47)</f>
        <v>65312</v>
      </c>
    </row>
    <row r="49" spans="5:7" ht="15">
      <c r="E49" s="12"/>
      <c r="F49" s="12"/>
      <c r="G49" s="13"/>
    </row>
    <row r="50" spans="1:7" ht="15.75">
      <c r="A50" s="6" t="s">
        <v>68</v>
      </c>
      <c r="E50" s="12"/>
      <c r="F50" s="12"/>
      <c r="G50" s="12"/>
    </row>
    <row r="51" spans="1:7" ht="15">
      <c r="A51" s="3" t="s">
        <v>33</v>
      </c>
      <c r="E51" s="12">
        <v>72014</v>
      </c>
      <c r="F51" s="12"/>
      <c r="G51" s="13">
        <v>21238</v>
      </c>
    </row>
    <row r="52" spans="1:7" ht="15">
      <c r="A52" s="3" t="s">
        <v>123</v>
      </c>
      <c r="E52" s="12">
        <v>3284548</v>
      </c>
      <c r="F52" s="12"/>
      <c r="G52" s="13">
        <v>3016831</v>
      </c>
    </row>
    <row r="53" spans="1:7" ht="15">
      <c r="A53" s="3" t="s">
        <v>124</v>
      </c>
      <c r="E53" s="12">
        <v>0</v>
      </c>
      <c r="F53" s="12"/>
      <c r="G53" s="13">
        <v>58258</v>
      </c>
    </row>
    <row r="54" spans="1:7" ht="15.75">
      <c r="A54" s="6"/>
      <c r="E54" s="14">
        <f>SUM(E51:E53)</f>
        <v>3356562</v>
      </c>
      <c r="F54" s="12"/>
      <c r="G54" s="15">
        <f>SUM(G51:G53)</f>
        <v>3096327</v>
      </c>
    </row>
    <row r="55" spans="5:7" ht="15">
      <c r="E55" s="12"/>
      <c r="F55" s="12"/>
      <c r="G55" s="13"/>
    </row>
    <row r="56" spans="1:7" ht="16.5" thickBot="1">
      <c r="A56" s="6" t="s">
        <v>69</v>
      </c>
      <c r="E56" s="89">
        <f>+E41+E48+E54</f>
        <v>26134895</v>
      </c>
      <c r="F56" s="12"/>
      <c r="G56" s="89">
        <f>+G41+G48+G54</f>
        <v>15694701</v>
      </c>
    </row>
    <row r="57" spans="5:7" ht="15">
      <c r="E57" s="12"/>
      <c r="F57" s="12"/>
      <c r="G57" s="13"/>
    </row>
    <row r="58" spans="1:7" ht="15">
      <c r="A58" s="3" t="s">
        <v>87</v>
      </c>
      <c r="E58" s="90">
        <f>E36/72717000*100</f>
        <v>30.586945281020945</v>
      </c>
      <c r="F58" s="96"/>
      <c r="G58" s="90">
        <f>G36/66800000*100</f>
        <v>18.638239520958084</v>
      </c>
    </row>
    <row r="59" spans="1:7" ht="15">
      <c r="A59" s="3" t="s">
        <v>88</v>
      </c>
      <c r="E59" s="20"/>
      <c r="F59" s="20"/>
      <c r="G59" s="90"/>
    </row>
    <row r="60" spans="5:7" ht="15">
      <c r="E60" s="20"/>
      <c r="F60" s="20"/>
      <c r="G60" s="13"/>
    </row>
    <row r="61" spans="1:7" ht="15">
      <c r="A61" s="79" t="s">
        <v>94</v>
      </c>
      <c r="E61" s="12"/>
      <c r="F61" s="12"/>
      <c r="G61" s="12"/>
    </row>
    <row r="62" spans="1:8" ht="15.75" customHeight="1">
      <c r="A62" s="79" t="s">
        <v>125</v>
      </c>
      <c r="B62" s="76"/>
      <c r="C62" s="76"/>
      <c r="D62" s="76"/>
      <c r="E62" s="76"/>
      <c r="F62" s="76"/>
      <c r="G62" s="76"/>
      <c r="H62" s="21"/>
    </row>
    <row r="63" spans="1:8" ht="15">
      <c r="A63" s="81" t="s">
        <v>82</v>
      </c>
      <c r="B63" s="76"/>
      <c r="C63" s="76"/>
      <c r="D63" s="76"/>
      <c r="E63" s="76"/>
      <c r="F63" s="76"/>
      <c r="G63" s="76"/>
      <c r="H63" s="80"/>
    </row>
    <row r="64" spans="1:7" ht="15">
      <c r="A64" s="77"/>
      <c r="B64" s="77"/>
      <c r="C64" s="17"/>
      <c r="D64" s="18"/>
      <c r="E64" s="17"/>
      <c r="F64" s="19"/>
      <c r="G64" s="19"/>
    </row>
    <row r="65" ht="15">
      <c r="A65" s="3" t="s">
        <v>142</v>
      </c>
    </row>
    <row r="66" ht="15">
      <c r="A66" s="3" t="s">
        <v>143</v>
      </c>
    </row>
  </sheetData>
  <printOptions/>
  <pageMargins left="0.49" right="0.44" top="0.54" bottom="0.06496063" header="0.42" footer="0.27559055118110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0"/>
  <sheetViews>
    <sheetView zoomScale="80" zoomScaleNormal="80" workbookViewId="0" topLeftCell="A28">
      <selection activeCell="C49" sqref="C49"/>
    </sheetView>
  </sheetViews>
  <sheetFormatPr defaultColWidth="9.140625" defaultRowHeight="12.75"/>
  <cols>
    <col min="1" max="1" width="32.7109375" style="3" customWidth="1"/>
    <col min="2" max="2" width="6.28125" style="10" customWidth="1"/>
    <col min="3" max="3" width="17.8515625" style="3" customWidth="1"/>
    <col min="4" max="4" width="2.7109375" style="3" customWidth="1"/>
    <col min="5" max="5" width="17.8515625" style="3" customWidth="1"/>
    <col min="6" max="6" width="2.7109375" style="3" customWidth="1"/>
    <col min="7" max="7" width="18.421875" style="41" customWidth="1"/>
    <col min="8" max="8" width="2.7109375" style="3" customWidth="1"/>
    <col min="9" max="9" width="24.140625" style="3" customWidth="1"/>
    <col min="10" max="10" width="10.28125" style="3" hidden="1" customWidth="1"/>
    <col min="11" max="255" width="0" style="3" hidden="1" customWidth="1"/>
    <col min="256" max="16384" width="5.57421875" style="3" hidden="1" customWidth="1"/>
  </cols>
  <sheetData>
    <row r="1" spans="1:9" ht="15.75">
      <c r="A1" s="1" t="s">
        <v>19</v>
      </c>
      <c r="B1" s="26"/>
      <c r="C1" s="53"/>
      <c r="D1" s="53"/>
      <c r="E1" s="53"/>
      <c r="F1" s="53"/>
      <c r="G1" s="53"/>
      <c r="H1" s="53"/>
      <c r="I1" s="66"/>
    </row>
    <row r="2" spans="1:9" ht="15.75">
      <c r="A2" s="4"/>
      <c r="B2" s="26"/>
      <c r="C2" s="53"/>
      <c r="D2" s="53"/>
      <c r="E2" s="53"/>
      <c r="F2" s="53"/>
      <c r="G2" s="53"/>
      <c r="H2" s="53"/>
      <c r="I2" s="66"/>
    </row>
    <row r="3" spans="1:9" ht="15.75">
      <c r="A3" s="53" t="s">
        <v>54</v>
      </c>
      <c r="B3" s="53"/>
      <c r="C3" s="53"/>
      <c r="D3" s="53"/>
      <c r="E3" s="53"/>
      <c r="F3" s="53"/>
      <c r="G3" s="53"/>
      <c r="H3" s="53"/>
      <c r="I3" s="28"/>
    </row>
    <row r="4" spans="1:9" ht="15.75">
      <c r="A4" s="53" t="s">
        <v>135</v>
      </c>
      <c r="B4" s="53"/>
      <c r="C4" s="53"/>
      <c r="D4" s="53"/>
      <c r="E4" s="53"/>
      <c r="F4" s="53"/>
      <c r="G4" s="53"/>
      <c r="H4" s="53"/>
      <c r="I4" s="28"/>
    </row>
    <row r="5" spans="1:254" ht="15">
      <c r="A5" s="5"/>
      <c r="B5" s="54"/>
      <c r="C5" s="54"/>
      <c r="D5" s="54"/>
      <c r="E5" s="54"/>
      <c r="F5" s="54"/>
      <c r="G5" s="54"/>
      <c r="H5" s="54"/>
      <c r="I5" s="5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9" ht="15.75">
      <c r="A6" s="53"/>
      <c r="B6" s="53"/>
      <c r="C6" s="53"/>
      <c r="D6" s="53"/>
      <c r="E6" s="53"/>
      <c r="F6" s="53"/>
      <c r="G6" s="53"/>
      <c r="H6" s="53"/>
      <c r="I6" s="25"/>
    </row>
    <row r="7" spans="1:9" ht="15.75">
      <c r="A7" s="28"/>
      <c r="B7" s="26"/>
      <c r="C7" s="131" t="s">
        <v>36</v>
      </c>
      <c r="D7" s="131"/>
      <c r="E7" s="131"/>
      <c r="F7" s="55"/>
      <c r="G7" s="131" t="s">
        <v>37</v>
      </c>
      <c r="H7" s="131"/>
      <c r="I7" s="131"/>
    </row>
    <row r="8" spans="1:9" ht="15.75">
      <c r="A8" s="28"/>
      <c r="B8" s="26"/>
      <c r="C8" s="132" t="s">
        <v>38</v>
      </c>
      <c r="D8" s="130"/>
      <c r="E8" s="130"/>
      <c r="F8" s="28"/>
      <c r="G8" s="132" t="s">
        <v>137</v>
      </c>
      <c r="H8" s="130"/>
      <c r="I8" s="130"/>
    </row>
    <row r="9" spans="1:9" ht="15.75">
      <c r="A9" s="28"/>
      <c r="B9" s="26"/>
      <c r="C9" s="129" t="s">
        <v>136</v>
      </c>
      <c r="D9" s="130"/>
      <c r="E9" s="130"/>
      <c r="F9" s="28"/>
      <c r="G9" s="129" t="s">
        <v>136</v>
      </c>
      <c r="H9" s="130"/>
      <c r="I9" s="130"/>
    </row>
    <row r="10" spans="1:9" ht="15.75">
      <c r="A10" s="28"/>
      <c r="B10" s="30" t="s">
        <v>39</v>
      </c>
      <c r="C10" s="67">
        <v>2007</v>
      </c>
      <c r="D10" s="68"/>
      <c r="E10" s="69">
        <v>2006</v>
      </c>
      <c r="F10" s="68"/>
      <c r="G10" s="67">
        <v>2007</v>
      </c>
      <c r="H10" s="68"/>
      <c r="I10" s="69">
        <v>2006</v>
      </c>
    </row>
    <row r="11" spans="1:9" ht="15.75">
      <c r="A11" s="28"/>
      <c r="B11" s="26"/>
      <c r="C11" s="26" t="s">
        <v>0</v>
      </c>
      <c r="D11" s="26"/>
      <c r="E11" s="26" t="s">
        <v>0</v>
      </c>
      <c r="F11" s="26"/>
      <c r="G11" s="26" t="s">
        <v>0</v>
      </c>
      <c r="H11" s="26"/>
      <c r="I11" s="64" t="s">
        <v>0</v>
      </c>
    </row>
    <row r="12" spans="1:9" ht="15">
      <c r="A12" s="24"/>
      <c r="B12" s="33"/>
      <c r="C12" s="33"/>
      <c r="D12" s="33"/>
      <c r="E12" s="33"/>
      <c r="F12" s="33"/>
      <c r="G12" s="33"/>
      <c r="H12" s="33"/>
      <c r="I12" s="65"/>
    </row>
    <row r="13" spans="1:9" ht="15">
      <c r="A13" s="24" t="s">
        <v>40</v>
      </c>
      <c r="B13" s="33"/>
      <c r="C13" s="19">
        <v>2964200</v>
      </c>
      <c r="D13" s="19"/>
      <c r="E13" s="19">
        <v>2385857</v>
      </c>
      <c r="F13" s="19"/>
      <c r="G13" s="19">
        <v>5967862</v>
      </c>
      <c r="H13" s="19"/>
      <c r="I13" s="19">
        <v>3494849</v>
      </c>
    </row>
    <row r="14" spans="1:9" ht="15">
      <c r="A14" s="24"/>
      <c r="B14" s="33"/>
      <c r="C14" s="19"/>
      <c r="D14" s="19"/>
      <c r="E14" s="19"/>
      <c r="F14" s="19"/>
      <c r="G14" s="19"/>
      <c r="H14" s="19"/>
      <c r="I14" s="19"/>
    </row>
    <row r="15" spans="1:9" ht="15">
      <c r="A15" s="24" t="s">
        <v>41</v>
      </c>
      <c r="B15" s="33"/>
      <c r="C15" s="57">
        <v>-1475134</v>
      </c>
      <c r="D15" s="19"/>
      <c r="E15" s="57">
        <v>-1369058</v>
      </c>
      <c r="F15" s="19"/>
      <c r="G15" s="57">
        <v>-3046327</v>
      </c>
      <c r="H15" s="19"/>
      <c r="I15" s="57">
        <v>-1753223</v>
      </c>
    </row>
    <row r="16" spans="1:9" ht="15">
      <c r="A16" s="24"/>
      <c r="B16" s="33"/>
      <c r="C16" s="19"/>
      <c r="D16" s="19"/>
      <c r="E16" s="19"/>
      <c r="F16" s="19"/>
      <c r="G16" s="19"/>
      <c r="H16" s="19"/>
      <c r="I16" s="19"/>
    </row>
    <row r="17" spans="1:9" ht="15">
      <c r="A17" s="24" t="s">
        <v>42</v>
      </c>
      <c r="B17" s="33"/>
      <c r="C17" s="19">
        <f>SUM(C13:C15)</f>
        <v>1489066</v>
      </c>
      <c r="D17" s="19"/>
      <c r="E17" s="19">
        <f>SUM(E13:E15)</f>
        <v>1016799</v>
      </c>
      <c r="F17" s="19"/>
      <c r="G17" s="19">
        <f>SUM(G13:G15)</f>
        <v>2921535</v>
      </c>
      <c r="H17" s="19"/>
      <c r="I17" s="19">
        <f>SUM(I13:I15)</f>
        <v>1741626</v>
      </c>
    </row>
    <row r="18" spans="1:9" ht="15">
      <c r="A18" s="24"/>
      <c r="B18" s="33"/>
      <c r="C18" s="19"/>
      <c r="D18" s="19"/>
      <c r="E18" s="56"/>
      <c r="F18" s="19"/>
      <c r="G18" s="19"/>
      <c r="H18" s="19"/>
      <c r="I18" s="56"/>
    </row>
    <row r="19" spans="1:9" ht="15">
      <c r="A19" s="24" t="s">
        <v>43</v>
      </c>
      <c r="B19" s="33"/>
      <c r="C19" s="19">
        <v>125900</v>
      </c>
      <c r="D19" s="19"/>
      <c r="E19" s="56">
        <v>51042</v>
      </c>
      <c r="F19" s="19"/>
      <c r="G19" s="19">
        <v>189758</v>
      </c>
      <c r="H19" s="19"/>
      <c r="I19" s="56">
        <v>101324</v>
      </c>
    </row>
    <row r="20" spans="1:9" ht="15">
      <c r="A20" s="24"/>
      <c r="B20" s="33"/>
      <c r="C20" s="19"/>
      <c r="D20" s="19"/>
      <c r="E20" s="56"/>
      <c r="F20" s="19"/>
      <c r="G20" s="19"/>
      <c r="H20" s="19"/>
      <c r="I20" s="56"/>
    </row>
    <row r="21" spans="1:9" ht="15">
      <c r="A21" s="24" t="s">
        <v>90</v>
      </c>
      <c r="B21" s="33"/>
      <c r="C21" s="19">
        <v>0</v>
      </c>
      <c r="D21" s="19"/>
      <c r="E21" s="56">
        <v>151033</v>
      </c>
      <c r="F21" s="19"/>
      <c r="G21" s="19">
        <v>0</v>
      </c>
      <c r="H21" s="19"/>
      <c r="I21" s="56">
        <v>151033</v>
      </c>
    </row>
    <row r="22" spans="1:9" ht="15">
      <c r="A22" s="24"/>
      <c r="B22" s="33"/>
      <c r="C22" s="19"/>
      <c r="D22" s="19"/>
      <c r="E22" s="56"/>
      <c r="F22" s="19"/>
      <c r="G22" s="19"/>
      <c r="H22" s="19"/>
      <c r="I22" s="56"/>
    </row>
    <row r="23" spans="1:9" ht="15">
      <c r="A23" s="24" t="s">
        <v>44</v>
      </c>
      <c r="B23" s="33"/>
      <c r="C23" s="19">
        <v>-51623</v>
      </c>
      <c r="D23" s="19"/>
      <c r="E23" s="56">
        <v>-32535</v>
      </c>
      <c r="F23" s="19"/>
      <c r="G23" s="19">
        <v>-85939</v>
      </c>
      <c r="H23" s="19"/>
      <c r="I23" s="56">
        <v>-76285</v>
      </c>
    </row>
    <row r="24" spans="1:9" ht="15">
      <c r="A24" s="24"/>
      <c r="B24" s="33"/>
      <c r="C24" s="19"/>
      <c r="D24" s="19"/>
      <c r="E24" s="56"/>
      <c r="F24" s="19"/>
      <c r="G24" s="19"/>
      <c r="H24" s="19"/>
      <c r="I24" s="56"/>
    </row>
    <row r="25" spans="1:9" ht="15">
      <c r="A25" s="24" t="s">
        <v>45</v>
      </c>
      <c r="B25" s="33"/>
      <c r="C25" s="19">
        <v>-178213</v>
      </c>
      <c r="D25" s="19"/>
      <c r="E25" s="56">
        <v>-63097</v>
      </c>
      <c r="F25" s="19"/>
      <c r="G25" s="19">
        <v>-273538</v>
      </c>
      <c r="H25" s="19"/>
      <c r="I25" s="56">
        <v>-119356</v>
      </c>
    </row>
    <row r="26" spans="1:9" ht="15">
      <c r="A26" s="24"/>
      <c r="B26" s="33"/>
      <c r="C26" s="19"/>
      <c r="D26" s="19"/>
      <c r="E26" s="56"/>
      <c r="F26" s="19"/>
      <c r="G26" s="19"/>
      <c r="H26" s="19"/>
      <c r="I26" s="56"/>
    </row>
    <row r="27" spans="1:9" ht="15">
      <c r="A27" s="24" t="s">
        <v>46</v>
      </c>
      <c r="B27" s="33"/>
      <c r="C27" s="19">
        <v>-660901</v>
      </c>
      <c r="D27" s="19"/>
      <c r="E27" s="56">
        <v>-216898</v>
      </c>
      <c r="F27" s="19"/>
      <c r="G27" s="19">
        <v>-1310546</v>
      </c>
      <c r="H27" s="19"/>
      <c r="I27" s="56">
        <v>-305187</v>
      </c>
    </row>
    <row r="28" spans="1:9" ht="15">
      <c r="A28" s="24"/>
      <c r="B28" s="33"/>
      <c r="C28" s="19"/>
      <c r="D28" s="19"/>
      <c r="E28" s="56"/>
      <c r="F28" s="19"/>
      <c r="G28" s="19"/>
      <c r="H28" s="19"/>
      <c r="I28" s="56"/>
    </row>
    <row r="29" spans="1:9" ht="15">
      <c r="A29" s="24" t="s">
        <v>47</v>
      </c>
      <c r="B29" s="33"/>
      <c r="C29" s="19">
        <v>-2474</v>
      </c>
      <c r="D29" s="19"/>
      <c r="E29" s="56">
        <v>-1005</v>
      </c>
      <c r="F29" s="19"/>
      <c r="G29" s="59">
        <v>-3878</v>
      </c>
      <c r="H29" s="19"/>
      <c r="I29" s="56">
        <v>-1654</v>
      </c>
    </row>
    <row r="30" spans="1:9" ht="15">
      <c r="A30" s="24"/>
      <c r="B30" s="33"/>
      <c r="C30" s="57"/>
      <c r="D30" s="19"/>
      <c r="E30" s="58"/>
      <c r="F30" s="19"/>
      <c r="G30" s="57"/>
      <c r="H30" s="19"/>
      <c r="I30" s="58"/>
    </row>
    <row r="31" spans="1:9" ht="15.75">
      <c r="A31" s="28" t="s">
        <v>48</v>
      </c>
      <c r="B31" s="33"/>
      <c r="C31" s="72">
        <f>SUM(C17:C29)</f>
        <v>721755</v>
      </c>
      <c r="D31" s="19"/>
      <c r="E31" s="71">
        <f>SUM(E17:E29)</f>
        <v>905339</v>
      </c>
      <c r="F31" s="72"/>
      <c r="G31" s="72">
        <f>SUM(G17:G29)</f>
        <v>1437392</v>
      </c>
      <c r="H31" s="72"/>
      <c r="I31" s="71">
        <f>SUM(I17:I29)</f>
        <v>1491501</v>
      </c>
    </row>
    <row r="32" spans="1:9" ht="15">
      <c r="A32" s="24"/>
      <c r="B32" s="33"/>
      <c r="C32" s="19"/>
      <c r="D32" s="19"/>
      <c r="E32" s="56"/>
      <c r="F32" s="19"/>
      <c r="G32" s="19"/>
      <c r="H32" s="19"/>
      <c r="I32" s="56"/>
    </row>
    <row r="33" spans="1:9" ht="15">
      <c r="A33" s="24" t="s">
        <v>49</v>
      </c>
      <c r="B33" s="33">
        <v>17</v>
      </c>
      <c r="C33" s="19">
        <v>-3750</v>
      </c>
      <c r="D33" s="19"/>
      <c r="E33" s="56">
        <v>0</v>
      </c>
      <c r="F33" s="19"/>
      <c r="G33" s="19">
        <v>-7500</v>
      </c>
      <c r="H33" s="19"/>
      <c r="I33" s="56">
        <v>-8000</v>
      </c>
    </row>
    <row r="34" spans="1:9" ht="15">
      <c r="A34" s="24"/>
      <c r="B34" s="33"/>
      <c r="C34" s="57"/>
      <c r="D34" s="19"/>
      <c r="E34" s="58"/>
      <c r="F34" s="19"/>
      <c r="G34" s="57"/>
      <c r="H34" s="19"/>
      <c r="I34" s="58"/>
    </row>
    <row r="35" spans="1:9" ht="15.75">
      <c r="A35" s="28" t="s">
        <v>95</v>
      </c>
      <c r="B35" s="33"/>
      <c r="C35" s="102">
        <f>SUM(C31:C34)</f>
        <v>718005</v>
      </c>
      <c r="D35" s="19"/>
      <c r="E35" s="103">
        <f>SUM(E31:E33)</f>
        <v>905339</v>
      </c>
      <c r="F35" s="72"/>
      <c r="G35" s="102">
        <f>SUM(G31:G34)</f>
        <v>1429892</v>
      </c>
      <c r="H35" s="72"/>
      <c r="I35" s="103">
        <f>SUM(I31:I33)</f>
        <v>1483501</v>
      </c>
    </row>
    <row r="36" spans="1:9" ht="15.75">
      <c r="A36" s="28"/>
      <c r="B36" s="33"/>
      <c r="C36" s="72"/>
      <c r="D36" s="19"/>
      <c r="E36" s="71"/>
      <c r="F36" s="72"/>
      <c r="G36" s="72"/>
      <c r="H36" s="72"/>
      <c r="I36" s="71"/>
    </row>
    <row r="37" spans="1:9" ht="15.75">
      <c r="A37" s="24" t="s">
        <v>84</v>
      </c>
      <c r="B37" s="33"/>
      <c r="C37" s="72">
        <v>0</v>
      </c>
      <c r="D37" s="19"/>
      <c r="E37" s="56">
        <v>0</v>
      </c>
      <c r="F37" s="72"/>
      <c r="G37" s="72">
        <v>0</v>
      </c>
      <c r="H37" s="72"/>
      <c r="I37" s="56">
        <f>-I38</f>
        <v>0</v>
      </c>
    </row>
    <row r="38" spans="1:9" ht="15.75">
      <c r="A38" s="28"/>
      <c r="B38" s="33"/>
      <c r="C38" s="72"/>
      <c r="D38" s="19"/>
      <c r="E38" s="71"/>
      <c r="F38" s="72"/>
      <c r="G38" s="72"/>
      <c r="H38" s="72"/>
      <c r="I38" s="71"/>
    </row>
    <row r="39" spans="1:9" ht="15.75">
      <c r="A39" s="28" t="s">
        <v>50</v>
      </c>
      <c r="B39" s="33"/>
      <c r="C39" s="104">
        <f>SUM(C35:C37)</f>
        <v>718005</v>
      </c>
      <c r="D39" s="72"/>
      <c r="E39" s="104">
        <f>SUM(E35:E37)</f>
        <v>905339</v>
      </c>
      <c r="F39" s="72"/>
      <c r="G39" s="104">
        <f>SUM(G35:G37)</f>
        <v>1429892</v>
      </c>
      <c r="H39" s="72"/>
      <c r="I39" s="104">
        <f>SUM(I35:I37)</f>
        <v>1483501</v>
      </c>
    </row>
    <row r="40" spans="1:9" ht="15">
      <c r="A40" s="24"/>
      <c r="B40" s="33"/>
      <c r="C40" s="19"/>
      <c r="D40" s="19"/>
      <c r="E40" s="56"/>
      <c r="F40" s="19"/>
      <c r="G40" s="19"/>
      <c r="H40" s="19"/>
      <c r="I40" s="56"/>
    </row>
    <row r="41" spans="1:9" ht="15">
      <c r="A41" s="24" t="s">
        <v>51</v>
      </c>
      <c r="B41" s="33"/>
      <c r="C41" s="19"/>
      <c r="D41" s="19"/>
      <c r="E41" s="56"/>
      <c r="F41" s="19"/>
      <c r="G41" s="19"/>
      <c r="H41" s="19"/>
      <c r="I41" s="56"/>
    </row>
    <row r="42" spans="1:9" ht="15">
      <c r="A42" s="24"/>
      <c r="B42" s="33"/>
      <c r="C42" s="19"/>
      <c r="D42" s="19"/>
      <c r="E42" s="56"/>
      <c r="F42" s="19"/>
      <c r="G42" s="19"/>
      <c r="H42" s="19"/>
      <c r="I42" s="56"/>
    </row>
    <row r="43" spans="1:9" ht="15">
      <c r="A43" s="24" t="s">
        <v>70</v>
      </c>
      <c r="B43" s="33"/>
      <c r="C43" s="19">
        <v>657098</v>
      </c>
      <c r="D43" s="19"/>
      <c r="E43" s="56">
        <v>903130</v>
      </c>
      <c r="F43" s="19"/>
      <c r="G43" s="19">
        <v>1370085</v>
      </c>
      <c r="H43" s="19"/>
      <c r="I43" s="56">
        <v>1481292</v>
      </c>
    </row>
    <row r="44" spans="1:9" ht="15">
      <c r="A44" s="24"/>
      <c r="B44" s="33"/>
      <c r="C44" s="19"/>
      <c r="D44" s="19"/>
      <c r="E44" s="56"/>
      <c r="F44" s="19"/>
      <c r="G44" s="19"/>
      <c r="H44" s="19"/>
      <c r="I44" s="56"/>
    </row>
    <row r="45" spans="1:9" ht="15">
      <c r="A45" s="24" t="s">
        <v>71</v>
      </c>
      <c r="B45" s="33"/>
      <c r="C45" s="19">
        <v>60907</v>
      </c>
      <c r="D45" s="19"/>
      <c r="E45" s="56">
        <v>2209</v>
      </c>
      <c r="F45" s="19"/>
      <c r="G45" s="19">
        <v>59807</v>
      </c>
      <c r="H45" s="19"/>
      <c r="I45" s="56">
        <v>2209</v>
      </c>
    </row>
    <row r="46" spans="1:9" ht="15">
      <c r="A46" s="24"/>
      <c r="B46" s="33"/>
      <c r="C46" s="19"/>
      <c r="D46" s="19"/>
      <c r="E46" s="56"/>
      <c r="F46" s="19"/>
      <c r="G46" s="19"/>
      <c r="H46" s="19"/>
      <c r="I46" s="56"/>
    </row>
    <row r="47" spans="1:9" ht="15.75" thickBot="1">
      <c r="A47" s="24"/>
      <c r="B47" s="33"/>
      <c r="C47" s="60">
        <f>SUM(C43:C46)</f>
        <v>718005</v>
      </c>
      <c r="D47" s="19"/>
      <c r="E47" s="61">
        <f>SUM(E43:E46)</f>
        <v>905339</v>
      </c>
      <c r="F47" s="19"/>
      <c r="G47" s="60">
        <f>SUM(G43:G46)</f>
        <v>1429892</v>
      </c>
      <c r="H47" s="19"/>
      <c r="I47" s="61">
        <f>SUM(I43:I46)</f>
        <v>1483501</v>
      </c>
    </row>
    <row r="48" spans="1:9" ht="15">
      <c r="A48" s="24"/>
      <c r="B48" s="33"/>
      <c r="C48" s="19"/>
      <c r="D48" s="19"/>
      <c r="E48" s="56"/>
      <c r="F48" s="19"/>
      <c r="G48" s="19"/>
      <c r="H48" s="19"/>
      <c r="I48" s="56"/>
    </row>
    <row r="49" spans="1:9" ht="15">
      <c r="A49" s="24" t="s">
        <v>81</v>
      </c>
      <c r="B49" s="33">
        <v>29</v>
      </c>
      <c r="C49" s="73">
        <f>+C43/(72717000)*100</f>
        <v>0.9036373887811653</v>
      </c>
      <c r="D49" s="95"/>
      <c r="E49" s="73">
        <f>+E43/(66800000)*100</f>
        <v>1.351991017964072</v>
      </c>
      <c r="F49" s="95"/>
      <c r="G49" s="73">
        <f>+G43/(72717000)*100</f>
        <v>1.8841330087874912</v>
      </c>
      <c r="H49" s="95"/>
      <c r="I49" s="73">
        <f>+I43/(66800000)*100</f>
        <v>2.2175029940119764</v>
      </c>
    </row>
    <row r="50" spans="1:9" ht="15">
      <c r="A50" s="24" t="s">
        <v>74</v>
      </c>
      <c r="B50" s="33"/>
      <c r="C50" s="94"/>
      <c r="D50" s="19"/>
      <c r="E50" s="73"/>
      <c r="F50" s="19"/>
      <c r="G50" s="94"/>
      <c r="H50" s="19"/>
      <c r="I50" s="73"/>
    </row>
    <row r="51" spans="1:9" ht="15">
      <c r="A51" s="24" t="s">
        <v>76</v>
      </c>
      <c r="B51" s="33"/>
      <c r="C51" s="94"/>
      <c r="D51" s="19"/>
      <c r="E51" s="73"/>
      <c r="F51" s="19"/>
      <c r="G51" s="94"/>
      <c r="H51" s="19"/>
      <c r="I51" s="73"/>
    </row>
    <row r="52" spans="1:9" ht="15">
      <c r="A52" s="24"/>
      <c r="B52" s="33"/>
      <c r="C52" s="94"/>
      <c r="D52" s="19"/>
      <c r="E52" s="73"/>
      <c r="F52" s="19"/>
      <c r="G52" s="94"/>
      <c r="H52" s="19"/>
      <c r="I52" s="73"/>
    </row>
    <row r="53" spans="1:9" ht="15">
      <c r="A53" s="24"/>
      <c r="B53" s="33"/>
      <c r="C53" s="94"/>
      <c r="D53" s="19"/>
      <c r="E53" s="73"/>
      <c r="F53" s="19"/>
      <c r="G53" s="94"/>
      <c r="H53" s="19"/>
      <c r="I53" s="73"/>
    </row>
    <row r="54" spans="1:9" ht="15">
      <c r="A54" s="24"/>
      <c r="B54" s="33"/>
      <c r="C54" s="24"/>
      <c r="D54" s="24"/>
      <c r="E54" s="24"/>
      <c r="F54" s="24"/>
      <c r="G54" s="24"/>
      <c r="H54" s="24"/>
      <c r="I54" s="24"/>
    </row>
    <row r="55" spans="1:9" ht="15">
      <c r="A55" s="79" t="s">
        <v>114</v>
      </c>
      <c r="B55" s="70"/>
      <c r="C55" s="70"/>
      <c r="D55" s="70"/>
      <c r="E55" s="70"/>
      <c r="F55" s="70"/>
      <c r="G55" s="70"/>
      <c r="H55" s="70"/>
      <c r="I55" s="70"/>
    </row>
    <row r="56" spans="1:9" ht="15">
      <c r="A56" s="79" t="s">
        <v>120</v>
      </c>
      <c r="B56" s="70"/>
      <c r="C56" s="70"/>
      <c r="D56" s="70"/>
      <c r="E56" s="70"/>
      <c r="F56" s="70"/>
      <c r="G56" s="70"/>
      <c r="H56" s="70"/>
      <c r="I56" s="70"/>
    </row>
    <row r="57" spans="1:9" ht="15">
      <c r="A57" s="79" t="s">
        <v>102</v>
      </c>
      <c r="B57" s="70"/>
      <c r="C57" s="70"/>
      <c r="D57" s="70"/>
      <c r="E57" s="70"/>
      <c r="F57" s="70"/>
      <c r="G57" s="70"/>
      <c r="H57" s="70"/>
      <c r="I57" s="70"/>
    </row>
    <row r="58" spans="1:9" ht="15">
      <c r="A58" s="79"/>
      <c r="B58" s="70"/>
      <c r="C58" s="70"/>
      <c r="D58" s="70"/>
      <c r="E58" s="70"/>
      <c r="F58" s="70"/>
      <c r="G58" s="70"/>
      <c r="H58" s="70"/>
      <c r="I58" s="70"/>
    </row>
    <row r="59" spans="1:6" ht="15">
      <c r="A59" s="3" t="s">
        <v>138</v>
      </c>
      <c r="B59" s="47"/>
      <c r="C59" s="41"/>
      <c r="D59" s="41"/>
      <c r="E59" s="41"/>
      <c r="F59" s="41"/>
    </row>
    <row r="60" ht="15">
      <c r="A60" s="24" t="s">
        <v>139</v>
      </c>
    </row>
  </sheetData>
  <mergeCells count="6">
    <mergeCell ref="C9:E9"/>
    <mergeCell ref="G9:I9"/>
    <mergeCell ref="C7:E7"/>
    <mergeCell ref="G7:I7"/>
    <mergeCell ref="C8:E8"/>
    <mergeCell ref="G8:I8"/>
  </mergeCells>
  <printOptions/>
  <pageMargins left="0.87" right="0.38" top="0.65" bottom="0.7875" header="0.3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0" zoomScaleNormal="80" workbookViewId="0" topLeftCell="A4">
      <selection activeCell="M30" sqref="M30"/>
    </sheetView>
  </sheetViews>
  <sheetFormatPr defaultColWidth="9.140625" defaultRowHeight="12.75"/>
  <cols>
    <col min="1" max="1" width="35.8515625" style="24" customWidth="1"/>
    <col min="2" max="2" width="5.7109375" style="24" customWidth="1"/>
    <col min="3" max="3" width="13.7109375" style="24" customWidth="1"/>
    <col min="4" max="4" width="2.8515625" style="24" customWidth="1"/>
    <col min="5" max="5" width="17.00390625" style="24" customWidth="1"/>
    <col min="6" max="6" width="3.421875" style="24" customWidth="1"/>
    <col min="7" max="7" width="15.57421875" style="24" customWidth="1"/>
    <col min="8" max="8" width="3.28125" style="24" customWidth="1"/>
    <col min="9" max="9" width="14.140625" style="24" customWidth="1"/>
    <col min="10" max="10" width="2.8515625" style="24" customWidth="1"/>
    <col min="11" max="11" width="15.00390625" style="24" customWidth="1"/>
    <col min="12" max="12" width="3.140625" style="24" customWidth="1"/>
    <col min="13" max="13" width="15.421875" style="27" customWidth="1"/>
    <col min="14" max="14" width="13.7109375" style="24" hidden="1" customWidth="1"/>
    <col min="15" max="24" width="9.8515625" style="24" hidden="1" customWidth="1"/>
    <col min="25" max="16384" width="0" style="24" hidden="1" customWidth="1"/>
  </cols>
  <sheetData>
    <row r="1" spans="1:13" ht="15.75">
      <c r="A1" s="1" t="s">
        <v>19</v>
      </c>
      <c r="B1" s="1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4"/>
      <c r="B2" s="4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>
      <c r="A3" s="25" t="s">
        <v>58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15.75">
      <c r="A4" s="133" t="s">
        <v>135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.75">
      <c r="A5" s="5"/>
      <c r="B5" s="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7" spans="3:13" ht="15.75">
      <c r="C7" s="26" t="s">
        <v>6</v>
      </c>
      <c r="D7" s="28"/>
      <c r="E7" s="26" t="s">
        <v>6</v>
      </c>
      <c r="F7" s="26"/>
      <c r="G7" s="26" t="s">
        <v>104</v>
      </c>
      <c r="H7" s="28"/>
      <c r="I7" s="26" t="s">
        <v>10</v>
      </c>
      <c r="J7" s="28"/>
      <c r="K7" s="26" t="s">
        <v>129</v>
      </c>
      <c r="L7" s="28"/>
      <c r="M7" s="29"/>
    </row>
    <row r="8" spans="2:13" ht="15.75">
      <c r="B8" s="28" t="s">
        <v>39</v>
      </c>
      <c r="C8" s="30" t="s">
        <v>7</v>
      </c>
      <c r="D8" s="28"/>
      <c r="E8" s="31" t="s">
        <v>31</v>
      </c>
      <c r="F8" s="114"/>
      <c r="G8" s="31" t="s">
        <v>105</v>
      </c>
      <c r="H8" s="28"/>
      <c r="I8" s="30" t="s">
        <v>77</v>
      </c>
      <c r="J8" s="28"/>
      <c r="K8" s="31" t="s">
        <v>130</v>
      </c>
      <c r="L8" s="28"/>
      <c r="M8" s="32" t="s">
        <v>8</v>
      </c>
    </row>
    <row r="9" spans="3:13" ht="15.75">
      <c r="C9" s="26" t="s">
        <v>0</v>
      </c>
      <c r="D9" s="28"/>
      <c r="E9" s="26" t="s">
        <v>0</v>
      </c>
      <c r="F9" s="26"/>
      <c r="G9" s="26" t="s">
        <v>0</v>
      </c>
      <c r="H9" s="28"/>
      <c r="I9" s="26" t="s">
        <v>0</v>
      </c>
      <c r="J9" s="28"/>
      <c r="K9" s="26" t="s">
        <v>0</v>
      </c>
      <c r="L9" s="28"/>
      <c r="M9" s="29" t="s">
        <v>0</v>
      </c>
    </row>
    <row r="10" spans="3:13" ht="15">
      <c r="C10" s="33"/>
      <c r="I10" s="33"/>
      <c r="M10" s="34"/>
    </row>
    <row r="11" spans="3:13" ht="15">
      <c r="C11" s="35"/>
      <c r="D11" s="36"/>
      <c r="E11" s="36"/>
      <c r="F11" s="36"/>
      <c r="G11" s="36"/>
      <c r="H11" s="36"/>
      <c r="I11" s="37"/>
      <c r="J11" s="38"/>
      <c r="K11" s="38"/>
      <c r="L11" s="38"/>
      <c r="M11" s="39"/>
    </row>
    <row r="12" spans="1:13" ht="15">
      <c r="A12" s="24" t="s">
        <v>89</v>
      </c>
      <c r="C12" s="107">
        <v>6680000</v>
      </c>
      <c r="D12" s="36"/>
      <c r="E12" s="38">
        <v>1739455</v>
      </c>
      <c r="F12" s="38"/>
      <c r="G12" s="38">
        <v>0</v>
      </c>
      <c r="H12" s="36"/>
      <c r="I12" s="39">
        <v>2063595</v>
      </c>
      <c r="J12" s="38"/>
      <c r="K12" s="38">
        <v>0</v>
      </c>
      <c r="L12" s="38"/>
      <c r="M12" s="39">
        <f>C12+E12+G12+I12</f>
        <v>10483050</v>
      </c>
    </row>
    <row r="13" spans="3:12" ht="15">
      <c r="C13" s="106"/>
      <c r="D13" s="36"/>
      <c r="E13" s="36"/>
      <c r="F13" s="36"/>
      <c r="G13" s="36"/>
      <c r="H13" s="36"/>
      <c r="I13" s="38"/>
      <c r="J13" s="38"/>
      <c r="K13" s="38"/>
      <c r="L13" s="38"/>
    </row>
    <row r="14" spans="1:13" ht="15">
      <c r="A14" s="24" t="s">
        <v>9</v>
      </c>
      <c r="C14" s="38">
        <v>0</v>
      </c>
      <c r="D14" s="36"/>
      <c r="E14" s="38">
        <v>-12302</v>
      </c>
      <c r="F14" s="38"/>
      <c r="G14" s="38">
        <v>0</v>
      </c>
      <c r="H14" s="36"/>
      <c r="I14" s="38">
        <v>0</v>
      </c>
      <c r="J14" s="38"/>
      <c r="K14" s="38">
        <v>0</v>
      </c>
      <c r="L14" s="38"/>
      <c r="M14" s="39">
        <f>C14+E14+G14+I14</f>
        <v>-12302</v>
      </c>
    </row>
    <row r="15" spans="1:13" ht="15">
      <c r="A15" s="24" t="s">
        <v>30</v>
      </c>
      <c r="C15" s="38">
        <v>0</v>
      </c>
      <c r="D15" s="36"/>
      <c r="E15" s="38">
        <v>0</v>
      </c>
      <c r="F15" s="106"/>
      <c r="G15" s="38">
        <v>0</v>
      </c>
      <c r="H15" s="36"/>
      <c r="I15" s="38">
        <v>0</v>
      </c>
      <c r="J15" s="38"/>
      <c r="K15" s="38">
        <v>0</v>
      </c>
      <c r="L15" s="38"/>
      <c r="M15" s="39">
        <f>C15+E15+G15+I15</f>
        <v>0</v>
      </c>
    </row>
    <row r="16" spans="1:13" ht="15">
      <c r="A16" s="24" t="s">
        <v>127</v>
      </c>
      <c r="C16" s="38">
        <v>0</v>
      </c>
      <c r="D16" s="36"/>
      <c r="E16" s="38">
        <v>0</v>
      </c>
      <c r="F16" s="106"/>
      <c r="G16" s="38">
        <v>24805</v>
      </c>
      <c r="H16" s="36"/>
      <c r="I16" s="38">
        <v>0</v>
      </c>
      <c r="J16" s="38"/>
      <c r="K16" s="38">
        <v>0</v>
      </c>
      <c r="L16" s="38"/>
      <c r="M16" s="39">
        <f>C16+E16+G16+I16</f>
        <v>24805</v>
      </c>
    </row>
    <row r="17" spans="1:13" ht="15">
      <c r="A17" s="24" t="s">
        <v>128</v>
      </c>
      <c r="C17" s="38">
        <v>0</v>
      </c>
      <c r="D17" s="36"/>
      <c r="E17" s="38">
        <v>0</v>
      </c>
      <c r="F17" s="106"/>
      <c r="G17" s="38">
        <v>0</v>
      </c>
      <c r="H17" s="36"/>
      <c r="I17" s="38">
        <v>0</v>
      </c>
      <c r="J17" s="38"/>
      <c r="K17" s="38">
        <v>52722</v>
      </c>
      <c r="L17" s="38"/>
      <c r="M17" s="39">
        <f>C17+E17+G17+I17+K17</f>
        <v>52722</v>
      </c>
    </row>
    <row r="18" spans="1:13" ht="15">
      <c r="A18" s="24" t="s">
        <v>11</v>
      </c>
      <c r="C18" s="38">
        <v>0</v>
      </c>
      <c r="D18" s="36"/>
      <c r="E18" s="38">
        <v>0</v>
      </c>
      <c r="F18" s="38"/>
      <c r="G18" s="38">
        <v>0</v>
      </c>
      <c r="H18" s="36"/>
      <c r="I18" s="38">
        <v>3023591</v>
      </c>
      <c r="J18" s="38"/>
      <c r="K18" s="38">
        <v>29996</v>
      </c>
      <c r="L18" s="38"/>
      <c r="M18" s="39">
        <f>C18+E18+G18+I18+K18</f>
        <v>3053587</v>
      </c>
    </row>
    <row r="19" spans="3:13" ht="15">
      <c r="C19" s="106"/>
      <c r="D19" s="36"/>
      <c r="E19" s="36"/>
      <c r="F19" s="36"/>
      <c r="G19" s="36"/>
      <c r="H19" s="36"/>
      <c r="I19" s="38"/>
      <c r="J19" s="38"/>
      <c r="K19" s="38"/>
      <c r="L19" s="38"/>
      <c r="M19" s="39"/>
    </row>
    <row r="20" spans="1:13" ht="15">
      <c r="A20" s="24" t="s">
        <v>35</v>
      </c>
      <c r="C20" s="38">
        <v>0</v>
      </c>
      <c r="D20" s="36"/>
      <c r="E20" s="38">
        <v>0</v>
      </c>
      <c r="F20" s="38"/>
      <c r="G20" s="38">
        <v>0</v>
      </c>
      <c r="H20" s="36"/>
      <c r="I20" s="38">
        <v>-1068800</v>
      </c>
      <c r="J20" s="38"/>
      <c r="K20" s="38">
        <v>0</v>
      </c>
      <c r="L20" s="38"/>
      <c r="M20" s="39">
        <f>C20+E20+G20+I20</f>
        <v>-1068800</v>
      </c>
    </row>
    <row r="21" spans="3:12" ht="15">
      <c r="C21" s="106"/>
      <c r="D21" s="36"/>
      <c r="E21" s="36"/>
      <c r="F21" s="36"/>
      <c r="G21" s="117"/>
      <c r="H21" s="36"/>
      <c r="I21" s="38"/>
      <c r="J21" s="38"/>
      <c r="K21" s="118"/>
      <c r="L21" s="38"/>
    </row>
    <row r="22" spans="1:13" ht="15">
      <c r="A22" s="24" t="s">
        <v>117</v>
      </c>
      <c r="C22" s="108">
        <f>SUM(C12:C21)</f>
        <v>6680000</v>
      </c>
      <c r="D22" s="35"/>
      <c r="E22" s="108">
        <f>SUM(E12:E21)</f>
        <v>1727153</v>
      </c>
      <c r="F22" s="107"/>
      <c r="G22" s="108">
        <f>SUM(G12:G21)</f>
        <v>24805</v>
      </c>
      <c r="H22" s="35"/>
      <c r="I22" s="98">
        <f>SUM(I12:I21)</f>
        <v>4018386</v>
      </c>
      <c r="J22" s="37"/>
      <c r="K22" s="108">
        <f>SUM(K12:K21)</f>
        <v>82718</v>
      </c>
      <c r="L22" s="37"/>
      <c r="M22" s="92">
        <f>SUM(M12:M21)</f>
        <v>12533062</v>
      </c>
    </row>
    <row r="23" spans="3:13" ht="15">
      <c r="C23" s="97"/>
      <c r="G23" s="125"/>
      <c r="I23" s="97"/>
      <c r="K23" s="125"/>
      <c r="M23" s="19"/>
    </row>
    <row r="24" spans="2:13" ht="15">
      <c r="B24" s="33"/>
      <c r="C24" s="98"/>
      <c r="D24" s="93"/>
      <c r="E24" s="105"/>
      <c r="F24" s="115"/>
      <c r="G24" s="115"/>
      <c r="I24" s="98"/>
      <c r="J24" s="97"/>
      <c r="K24" s="97"/>
      <c r="L24" s="97"/>
      <c r="M24" s="92"/>
    </row>
    <row r="25" spans="1:13" ht="15">
      <c r="A25" s="24" t="s">
        <v>126</v>
      </c>
      <c r="B25" s="33"/>
      <c r="C25" s="106">
        <f>SUM(C22:C23)</f>
        <v>6680000</v>
      </c>
      <c r="D25" s="93"/>
      <c r="E25" s="106">
        <f>SUM(E22:E23)</f>
        <v>1727153</v>
      </c>
      <c r="F25" s="106"/>
      <c r="G25" s="126">
        <v>24805</v>
      </c>
      <c r="I25" s="106">
        <f>SUM(I22:I23)</f>
        <v>4018386</v>
      </c>
      <c r="J25" s="97"/>
      <c r="K25" s="106">
        <f>SUM(K22:K23)</f>
        <v>82718</v>
      </c>
      <c r="L25" s="97"/>
      <c r="M25" s="106">
        <f>SUM(M22:M23)</f>
        <v>12533062</v>
      </c>
    </row>
    <row r="26" spans="2:13" ht="15">
      <c r="B26" s="33"/>
      <c r="C26" s="106"/>
      <c r="D26" s="93"/>
      <c r="E26" s="106"/>
      <c r="F26" s="106"/>
      <c r="G26" s="38"/>
      <c r="I26" s="106"/>
      <c r="J26" s="97"/>
      <c r="K26" s="97"/>
      <c r="L26" s="97"/>
      <c r="M26" s="106"/>
    </row>
    <row r="27" spans="1:13" ht="15">
      <c r="A27" s="24" t="s">
        <v>116</v>
      </c>
      <c r="B27" s="33"/>
      <c r="C27" s="127">
        <v>591700</v>
      </c>
      <c r="D27" s="93"/>
      <c r="E27" s="124">
        <v>7922531</v>
      </c>
      <c r="F27" s="106"/>
      <c r="G27" s="38">
        <v>0</v>
      </c>
      <c r="I27" s="93">
        <v>0</v>
      </c>
      <c r="J27" s="97"/>
      <c r="K27" s="93">
        <v>0</v>
      </c>
      <c r="L27" s="97"/>
      <c r="M27" s="39">
        <f>C27+E27+G27+I27+K27</f>
        <v>8514231</v>
      </c>
    </row>
    <row r="28" spans="1:13" ht="15">
      <c r="A28" s="24" t="s">
        <v>127</v>
      </c>
      <c r="B28" s="33"/>
      <c r="C28" s="93">
        <v>0</v>
      </c>
      <c r="D28" s="93"/>
      <c r="E28" s="93">
        <v>0</v>
      </c>
      <c r="F28" s="93"/>
      <c r="G28" s="124">
        <v>-99338</v>
      </c>
      <c r="I28" s="124">
        <v>0</v>
      </c>
      <c r="J28" s="97"/>
      <c r="K28" s="38">
        <v>0</v>
      </c>
      <c r="L28" s="97"/>
      <c r="M28" s="39">
        <f>G28</f>
        <v>-99338</v>
      </c>
    </row>
    <row r="29" spans="1:13" ht="15">
      <c r="A29" s="24" t="s">
        <v>147</v>
      </c>
      <c r="B29" s="33"/>
      <c r="C29" s="93">
        <v>0</v>
      </c>
      <c r="D29" s="93"/>
      <c r="E29" s="93">
        <v>0</v>
      </c>
      <c r="F29" s="93"/>
      <c r="G29" s="124">
        <v>0</v>
      </c>
      <c r="I29" s="124">
        <v>6587</v>
      </c>
      <c r="J29" s="97"/>
      <c r="K29" s="38">
        <v>157050</v>
      </c>
      <c r="L29" s="97"/>
      <c r="M29" s="39">
        <f>SUM(I29:K29)</f>
        <v>163637</v>
      </c>
    </row>
    <row r="30" spans="1:13" ht="15">
      <c r="A30" s="24" t="s">
        <v>50</v>
      </c>
      <c r="C30" s="93">
        <v>0</v>
      </c>
      <c r="D30" s="93"/>
      <c r="E30" s="93">
        <v>0</v>
      </c>
      <c r="F30" s="93"/>
      <c r="G30" s="38">
        <v>0</v>
      </c>
      <c r="I30" s="97">
        <v>1370085</v>
      </c>
      <c r="K30" s="38">
        <v>59807</v>
      </c>
      <c r="M30" s="39">
        <f>I30+K30</f>
        <v>1429892</v>
      </c>
    </row>
    <row r="31" spans="3:13" ht="15">
      <c r="C31" s="93"/>
      <c r="D31" s="93"/>
      <c r="E31" s="93"/>
      <c r="F31" s="93"/>
      <c r="G31" s="93"/>
      <c r="I31" s="97"/>
      <c r="M31" s="19"/>
    </row>
    <row r="32" spans="1:13" ht="15.75" thickBot="1">
      <c r="A32" s="24" t="s">
        <v>144</v>
      </c>
      <c r="C32" s="109">
        <f>SUM(C25:C30)</f>
        <v>7271700</v>
      </c>
      <c r="E32" s="109">
        <f>SUM(E25:E30)</f>
        <v>9649684</v>
      </c>
      <c r="F32" s="116"/>
      <c r="G32" s="128">
        <f>SUM(G25:G30)</f>
        <v>-74533</v>
      </c>
      <c r="I32" s="109">
        <f>SUM(I25:I30)</f>
        <v>5395058</v>
      </c>
      <c r="K32" s="109">
        <f>SUM(K25:K30)</f>
        <v>299575</v>
      </c>
      <c r="M32" s="109">
        <f>C32+E32+G32+I32+K32</f>
        <v>22541484</v>
      </c>
    </row>
    <row r="33" ht="15">
      <c r="I33" s="38"/>
    </row>
    <row r="34" ht="15">
      <c r="I34" s="38"/>
    </row>
    <row r="35" spans="1:14" ht="15">
      <c r="A35" s="79" t="s">
        <v>96</v>
      </c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0"/>
    </row>
    <row r="36" spans="1:14" ht="15">
      <c r="A36" s="79" t="s">
        <v>131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0"/>
    </row>
    <row r="37" spans="1:2" ht="15">
      <c r="A37" s="101" t="s">
        <v>97</v>
      </c>
      <c r="B37" s="19"/>
    </row>
  </sheetData>
  <mergeCells count="1">
    <mergeCell ref="A4:M4"/>
  </mergeCells>
  <printOptions/>
  <pageMargins left="0.79" right="0.15748031496063" top="0.537401575" bottom="0.537401575" header="0.511811023622047" footer="0.511811023622047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80" zoomScaleNormal="80" zoomScaleSheetLayoutView="80" workbookViewId="0" topLeftCell="A31">
      <selection activeCell="E66" sqref="E66"/>
    </sheetView>
  </sheetViews>
  <sheetFormatPr defaultColWidth="9.140625" defaultRowHeight="12.75"/>
  <cols>
    <col min="1" max="1" width="55.7109375" style="41" customWidth="1"/>
    <col min="2" max="2" width="6.00390625" style="41" customWidth="1"/>
    <col min="3" max="3" width="14.8515625" style="41" customWidth="1"/>
    <col min="4" max="4" width="3.421875" style="41" customWidth="1"/>
    <col min="5" max="5" width="20.421875" style="41" customWidth="1"/>
    <col min="6" max="7" width="9.140625" style="41" customWidth="1"/>
    <col min="8" max="8" width="9.421875" style="41" hidden="1" customWidth="1"/>
    <col min="9" max="251" width="0" style="41" hidden="1" customWidth="1"/>
    <col min="252" max="16384" width="0" style="42" hidden="1" customWidth="1"/>
  </cols>
  <sheetData>
    <row r="1" spans="1:3" ht="15.75">
      <c r="A1" s="1" t="s">
        <v>19</v>
      </c>
      <c r="B1" s="1"/>
      <c r="C1" s="40"/>
    </row>
    <row r="2" spans="1:3" ht="15.75">
      <c r="A2" s="1"/>
      <c r="B2" s="1"/>
      <c r="C2" s="40"/>
    </row>
    <row r="3" spans="1:3" ht="15.75">
      <c r="A3" s="43" t="s">
        <v>59</v>
      </c>
      <c r="B3" s="43"/>
      <c r="C3" s="40"/>
    </row>
    <row r="4" spans="1:3" ht="15.75">
      <c r="A4" s="43" t="s">
        <v>145</v>
      </c>
      <c r="B4" s="43"/>
      <c r="C4" s="40"/>
    </row>
    <row r="5" spans="1:3" ht="15">
      <c r="A5" s="5"/>
      <c r="B5" s="5"/>
      <c r="C5" s="40"/>
    </row>
    <row r="6" spans="1:5" ht="15.75">
      <c r="A6" s="5"/>
      <c r="B6" s="5"/>
      <c r="C6" s="134" t="s">
        <v>146</v>
      </c>
      <c r="D6" s="135"/>
      <c r="E6" s="135"/>
    </row>
    <row r="7" spans="1:5" ht="15.75">
      <c r="A7" s="44"/>
      <c r="B7" s="44" t="s">
        <v>39</v>
      </c>
      <c r="C7" s="82">
        <v>2007</v>
      </c>
      <c r="D7" s="83"/>
      <c r="E7" s="82">
        <v>2006</v>
      </c>
    </row>
    <row r="8" spans="1:5" ht="15.75">
      <c r="A8" s="40"/>
      <c r="B8" s="40"/>
      <c r="C8" s="45" t="s">
        <v>0</v>
      </c>
      <c r="E8" s="46" t="s">
        <v>0</v>
      </c>
    </row>
    <row r="9" spans="1:3" ht="15.75">
      <c r="A9" s="43" t="s">
        <v>3</v>
      </c>
      <c r="B9" s="43"/>
      <c r="C9" s="42"/>
    </row>
    <row r="10" spans="1:5" ht="15">
      <c r="A10" s="40" t="s">
        <v>23</v>
      </c>
      <c r="B10" s="40"/>
      <c r="C10" s="12">
        <v>1437392</v>
      </c>
      <c r="E10" s="84">
        <v>1491501</v>
      </c>
    </row>
    <row r="11" spans="1:5" ht="15">
      <c r="A11" s="40" t="s">
        <v>12</v>
      </c>
      <c r="B11" s="40"/>
      <c r="C11" s="12"/>
      <c r="E11" s="84"/>
    </row>
    <row r="12" spans="1:5" ht="15">
      <c r="A12" s="40" t="s">
        <v>14</v>
      </c>
      <c r="B12" s="40"/>
      <c r="C12" s="12">
        <v>126888</v>
      </c>
      <c r="E12" s="84">
        <v>43332</v>
      </c>
    </row>
    <row r="13" spans="1:5" ht="15">
      <c r="A13" s="40" t="s">
        <v>13</v>
      </c>
      <c r="B13" s="40"/>
      <c r="C13" s="12">
        <v>180658</v>
      </c>
      <c r="E13" s="84">
        <v>121351</v>
      </c>
    </row>
    <row r="14" spans="1:5" ht="15">
      <c r="A14" s="40" t="s">
        <v>75</v>
      </c>
      <c r="B14" s="40"/>
      <c r="C14" s="12">
        <v>0</v>
      </c>
      <c r="E14" s="122">
        <v>-151033</v>
      </c>
    </row>
    <row r="15" spans="1:5" ht="15">
      <c r="A15" s="40" t="s">
        <v>106</v>
      </c>
      <c r="B15" s="40"/>
      <c r="C15" s="12">
        <v>15032</v>
      </c>
      <c r="E15" s="113">
        <v>0</v>
      </c>
    </row>
    <row r="16" spans="1:5" ht="15">
      <c r="A16" s="40" t="s">
        <v>107</v>
      </c>
      <c r="B16" s="40"/>
      <c r="C16" s="12">
        <v>-5750</v>
      </c>
      <c r="E16" s="113">
        <v>0</v>
      </c>
    </row>
    <row r="17" spans="1:5" ht="15">
      <c r="A17" s="40" t="s">
        <v>108</v>
      </c>
      <c r="B17" s="40"/>
      <c r="C17" s="12">
        <v>3878</v>
      </c>
      <c r="E17" s="121">
        <v>1655</v>
      </c>
    </row>
    <row r="18" spans="1:5" ht="15">
      <c r="A18" s="40" t="s">
        <v>109</v>
      </c>
      <c r="B18" s="40"/>
      <c r="C18" s="12">
        <v>-127738</v>
      </c>
      <c r="E18" s="122">
        <v>-92834</v>
      </c>
    </row>
    <row r="19" spans="1:5" ht="15">
      <c r="A19" s="40" t="s">
        <v>118</v>
      </c>
      <c r="B19" s="40"/>
      <c r="C19" s="12">
        <v>0</v>
      </c>
      <c r="E19" s="113">
        <v>0</v>
      </c>
    </row>
    <row r="20" spans="1:5" ht="15">
      <c r="A20" s="40" t="s">
        <v>24</v>
      </c>
      <c r="B20" s="40"/>
      <c r="C20" s="48">
        <f>SUM(C10:C19)</f>
        <v>1630360</v>
      </c>
      <c r="E20" s="120">
        <f>SUM(E10:E19)</f>
        <v>1413972</v>
      </c>
    </row>
    <row r="21" spans="1:5" ht="15">
      <c r="A21" s="40"/>
      <c r="B21" s="40"/>
      <c r="C21" s="12"/>
      <c r="E21" s="84"/>
    </row>
    <row r="22" spans="1:5" ht="15">
      <c r="A22" s="40"/>
      <c r="B22" s="40"/>
      <c r="C22" s="12"/>
      <c r="E22" s="113"/>
    </row>
    <row r="23" spans="1:7" ht="15">
      <c r="A23" s="40" t="s">
        <v>100</v>
      </c>
      <c r="B23" s="40"/>
      <c r="C23" s="12">
        <v>-15154</v>
      </c>
      <c r="E23" s="122">
        <v>-631</v>
      </c>
      <c r="G23" s="40"/>
    </row>
    <row r="24" spans="1:5" ht="15">
      <c r="A24" s="40" t="s">
        <v>101</v>
      </c>
      <c r="B24" s="40"/>
      <c r="C24" s="12">
        <v>-205109</v>
      </c>
      <c r="E24" s="85">
        <v>-124249</v>
      </c>
    </row>
    <row r="25" spans="1:5" ht="15">
      <c r="A25" s="40" t="s">
        <v>91</v>
      </c>
      <c r="B25" s="40"/>
      <c r="C25" s="12">
        <v>93757</v>
      </c>
      <c r="E25" s="85">
        <v>-158897</v>
      </c>
    </row>
    <row r="26" spans="1:5" ht="15">
      <c r="A26" s="40"/>
      <c r="B26" s="40"/>
      <c r="C26" s="112"/>
      <c r="E26" s="85"/>
    </row>
    <row r="27" spans="1:5" ht="15">
      <c r="A27" s="40" t="s">
        <v>110</v>
      </c>
      <c r="B27" s="40"/>
      <c r="C27" s="12">
        <f>SUM(C20:C25)</f>
        <v>1503854</v>
      </c>
      <c r="E27" s="119">
        <f>SUM(E20:E25)</f>
        <v>1130195</v>
      </c>
    </row>
    <row r="28" spans="1:5" ht="15">
      <c r="A28" s="40" t="s">
        <v>16</v>
      </c>
      <c r="B28" s="40"/>
      <c r="C28" s="49">
        <v>-7500</v>
      </c>
      <c r="E28" s="85">
        <v>-94698</v>
      </c>
    </row>
    <row r="29" spans="1:5" ht="15">
      <c r="A29" s="40" t="s">
        <v>111</v>
      </c>
      <c r="B29" s="40"/>
      <c r="C29" s="49">
        <v>-3878</v>
      </c>
      <c r="E29" s="85">
        <v>-1655</v>
      </c>
    </row>
    <row r="30" spans="1:3" ht="15">
      <c r="A30" s="40"/>
      <c r="B30" s="40"/>
      <c r="C30" s="12"/>
    </row>
    <row r="31" spans="1:5" ht="15.75">
      <c r="A31" s="43" t="s">
        <v>26</v>
      </c>
      <c r="B31" s="43"/>
      <c r="C31" s="14">
        <f>SUM(C27:C29)</f>
        <v>1492476</v>
      </c>
      <c r="E31" s="75">
        <f>SUM(E27:E29)</f>
        <v>1033842</v>
      </c>
    </row>
    <row r="32" spans="1:3" ht="15.75">
      <c r="A32" s="43"/>
      <c r="B32" s="43"/>
      <c r="C32" s="12"/>
    </row>
    <row r="33" spans="1:3" ht="15.75">
      <c r="A33" s="43" t="s">
        <v>4</v>
      </c>
      <c r="B33" s="43"/>
      <c r="C33" s="12"/>
    </row>
    <row r="34" spans="1:5" ht="15">
      <c r="A34" s="40" t="s">
        <v>15</v>
      </c>
      <c r="B34" s="40"/>
      <c r="C34" s="12">
        <v>-256477</v>
      </c>
      <c r="E34" s="85">
        <v>-270304</v>
      </c>
    </row>
    <row r="35" spans="1:5" ht="15" hidden="1">
      <c r="A35" s="40" t="s">
        <v>18</v>
      </c>
      <c r="B35" s="40"/>
      <c r="C35" s="12"/>
      <c r="E35" s="85"/>
    </row>
    <row r="36" spans="1:5" ht="15">
      <c r="A36" s="40" t="s">
        <v>80</v>
      </c>
      <c r="B36" s="40"/>
      <c r="C36" s="12">
        <v>-777463</v>
      </c>
      <c r="E36" s="86">
        <v>-23337</v>
      </c>
    </row>
    <row r="37" spans="1:5" ht="15">
      <c r="A37" s="40" t="s">
        <v>92</v>
      </c>
      <c r="B37" s="111">
        <v>11</v>
      </c>
      <c r="C37" s="12">
        <v>-1285805</v>
      </c>
      <c r="E37" s="86">
        <v>-437198</v>
      </c>
    </row>
    <row r="38" spans="1:5" ht="15">
      <c r="A38" s="40" t="s">
        <v>112</v>
      </c>
      <c r="B38" s="111"/>
      <c r="C38" s="12">
        <v>127215</v>
      </c>
      <c r="E38" s="86">
        <v>92834</v>
      </c>
    </row>
    <row r="39" spans="3:5" ht="15">
      <c r="C39" s="12"/>
      <c r="E39" s="85"/>
    </row>
    <row r="40" spans="1:5" ht="15.75">
      <c r="A40" s="43" t="s">
        <v>27</v>
      </c>
      <c r="B40" s="43"/>
      <c r="C40" s="62">
        <f>SUM(C34:C38)</f>
        <v>-2192530</v>
      </c>
      <c r="E40" s="75">
        <f>SUM(E34:E38)</f>
        <v>-638005</v>
      </c>
    </row>
    <row r="41" spans="1:3" ht="15">
      <c r="A41" s="40"/>
      <c r="B41" s="40"/>
      <c r="C41" s="12"/>
    </row>
    <row r="42" spans="1:5" ht="15.75">
      <c r="A42" s="43" t="s">
        <v>17</v>
      </c>
      <c r="B42" s="43"/>
      <c r="C42" s="12"/>
      <c r="E42" s="47"/>
    </row>
    <row r="43" spans="1:5" ht="15.75">
      <c r="A43" s="40" t="s">
        <v>98</v>
      </c>
      <c r="B43" s="43"/>
      <c r="C43" s="12">
        <v>8514231</v>
      </c>
      <c r="E43" s="86">
        <v>0</v>
      </c>
    </row>
    <row r="44" spans="1:5" ht="15.75">
      <c r="A44" s="40" t="s">
        <v>99</v>
      </c>
      <c r="B44" s="43"/>
      <c r="C44" s="12">
        <v>0</v>
      </c>
      <c r="E44" s="86">
        <v>0</v>
      </c>
    </row>
    <row r="45" spans="1:5" ht="15.75">
      <c r="A45" s="40" t="s">
        <v>113</v>
      </c>
      <c r="B45" s="43"/>
      <c r="C45" s="12">
        <v>0</v>
      </c>
      <c r="E45" s="86">
        <v>0</v>
      </c>
    </row>
    <row r="46" spans="1:5" ht="15">
      <c r="A46" s="40" t="s">
        <v>93</v>
      </c>
      <c r="B46" s="40"/>
      <c r="C46" s="12">
        <v>222328</v>
      </c>
      <c r="E46" s="86">
        <v>-11002</v>
      </c>
    </row>
    <row r="47" spans="1:5" ht="15.75" thickBot="1">
      <c r="A47" s="40"/>
      <c r="B47" s="40"/>
      <c r="C47" s="42"/>
      <c r="E47" s="87"/>
    </row>
    <row r="48" spans="1:5" ht="15.75">
      <c r="A48" s="43" t="s">
        <v>25</v>
      </c>
      <c r="B48" s="43"/>
      <c r="C48" s="50">
        <f>C31+C40+C43+C45+C46</f>
        <v>8036505</v>
      </c>
      <c r="E48" s="50">
        <f>E31+E40+E43+E44+E45+E46</f>
        <v>384835</v>
      </c>
    </row>
    <row r="49" spans="1:3" ht="15">
      <c r="A49" s="40"/>
      <c r="B49" s="40"/>
      <c r="C49" s="42"/>
    </row>
    <row r="50" spans="1:5" ht="15.75">
      <c r="A50" s="43" t="s">
        <v>133</v>
      </c>
      <c r="B50" s="43"/>
      <c r="C50" s="12">
        <v>6560656</v>
      </c>
      <c r="E50" s="12">
        <v>7325807</v>
      </c>
    </row>
    <row r="51" spans="1:3" ht="15">
      <c r="A51" s="40"/>
      <c r="B51" s="40"/>
      <c r="C51" s="12"/>
    </row>
    <row r="52" spans="1:5" ht="16.5" thickBot="1">
      <c r="A52" s="43" t="s">
        <v>134</v>
      </c>
      <c r="B52" s="43"/>
      <c r="C52" s="51">
        <f>SUM(C48:C51)</f>
        <v>14597161</v>
      </c>
      <c r="E52" s="51">
        <f>SUM(E48:E51)</f>
        <v>7710642</v>
      </c>
    </row>
    <row r="53" spans="1:3" ht="16.5" thickTop="1">
      <c r="A53" s="43"/>
      <c r="B53" s="43"/>
      <c r="C53" s="12"/>
    </row>
    <row r="54" spans="1:3" ht="15.75">
      <c r="A54" s="43" t="s">
        <v>28</v>
      </c>
      <c r="B54" s="43"/>
      <c r="C54" s="40"/>
    </row>
    <row r="55" spans="1:3" ht="15">
      <c r="A55" s="40" t="s">
        <v>5</v>
      </c>
      <c r="B55" s="40"/>
      <c r="C55" s="40"/>
    </row>
    <row r="56" spans="1:5" ht="15">
      <c r="A56" s="40" t="s">
        <v>32</v>
      </c>
      <c r="B56" s="40"/>
      <c r="C56" s="49">
        <v>13947752</v>
      </c>
      <c r="E56" s="12">
        <v>4969796</v>
      </c>
    </row>
    <row r="57" spans="1:5" ht="15">
      <c r="A57" s="40" t="s">
        <v>2</v>
      </c>
      <c r="B57" s="40"/>
      <c r="C57" s="12">
        <v>649409</v>
      </c>
      <c r="E57" s="12">
        <v>2740846</v>
      </c>
    </row>
    <row r="58" spans="1:5" ht="15">
      <c r="A58" s="40" t="s">
        <v>61</v>
      </c>
      <c r="B58" s="40"/>
      <c r="C58" s="12">
        <v>0</v>
      </c>
      <c r="E58" s="12">
        <v>0</v>
      </c>
    </row>
    <row r="59" spans="1:5" ht="15.75" thickBot="1">
      <c r="A59" s="40"/>
      <c r="B59" s="40"/>
      <c r="C59" s="52">
        <f>SUM(C56:C58)</f>
        <v>14597161</v>
      </c>
      <c r="E59" s="52">
        <f>SUM(E56:E58)</f>
        <v>7710642</v>
      </c>
    </row>
    <row r="60" spans="1:3" ht="15.75" thickTop="1">
      <c r="A60" s="40"/>
      <c r="B60" s="40"/>
      <c r="C60" s="63"/>
    </row>
    <row r="61" spans="1:3" ht="15">
      <c r="A61" s="40"/>
      <c r="B61" s="40"/>
      <c r="C61" s="63"/>
    </row>
    <row r="63" spans="1:3" ht="15">
      <c r="A63" s="79" t="s">
        <v>60</v>
      </c>
      <c r="B63" s="79"/>
      <c r="C63" s="100"/>
    </row>
    <row r="64" spans="1:2" ht="15">
      <c r="A64" s="91" t="s">
        <v>132</v>
      </c>
      <c r="B64" s="91"/>
    </row>
    <row r="65" ht="15">
      <c r="A65" s="41" t="s">
        <v>83</v>
      </c>
    </row>
  </sheetData>
  <mergeCells count="1">
    <mergeCell ref="C6:E6"/>
  </mergeCells>
  <printOptions/>
  <pageMargins left="0.7875" right="0.7875" top="0.45" bottom="0.7875" header="0.51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jessloh</cp:lastModifiedBy>
  <cp:lastPrinted>2007-08-27T03:32:34Z</cp:lastPrinted>
  <dcterms:created xsi:type="dcterms:W3CDTF">2003-03-09T10:29:46Z</dcterms:created>
  <dcterms:modified xsi:type="dcterms:W3CDTF">2007-08-27T11:06:36Z</dcterms:modified>
  <cp:category/>
  <cp:version/>
  <cp:contentType/>
  <cp:contentStatus/>
  <cp:revision>1</cp:revision>
</cp:coreProperties>
</file>